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6970" windowHeight="13035" tabRatio="744"/>
  </bookViews>
  <sheets>
    <sheet name="ディスクサイズ" sheetId="6" r:id="rId1"/>
  </sheets>
  <definedNames>
    <definedName name="_xlnm.Print_Area" localSheetId="0">ディスクサイズ!$A$1:$AT$230</definedName>
  </definedNames>
  <calcPr calcId="152511"/>
</workbook>
</file>

<file path=xl/calcChain.xml><?xml version="1.0" encoding="utf-8"?>
<calcChain xmlns="http://schemas.openxmlformats.org/spreadsheetml/2006/main">
  <c r="Q28" i="6" l="1"/>
  <c r="Q30" i="6" l="1"/>
  <c r="AI64" i="6"/>
  <c r="AF40" i="6"/>
  <c r="BC226" i="6"/>
  <c r="BB226" i="6"/>
  <c r="BA226" i="6"/>
  <c r="AZ226" i="6"/>
  <c r="AV226" i="6"/>
  <c r="AW226" i="6" s="1"/>
  <c r="AX226" i="6" s="1"/>
  <c r="AY226" i="6" s="1"/>
  <c r="AU226" i="6"/>
  <c r="BD226" i="6" s="1"/>
  <c r="BC225" i="6"/>
  <c r="BB225" i="6"/>
  <c r="BA225" i="6"/>
  <c r="AZ225" i="6"/>
  <c r="AV225" i="6"/>
  <c r="AW225" i="6" s="1"/>
  <c r="AX225" i="6" s="1"/>
  <c r="AY225" i="6" s="1"/>
  <c r="AU225" i="6"/>
  <c r="BD225" i="6" s="1"/>
  <c r="BC224" i="6"/>
  <c r="BB224" i="6"/>
  <c r="BA224" i="6"/>
  <c r="AZ224" i="6"/>
  <c r="AV224" i="6"/>
  <c r="AW224" i="6" s="1"/>
  <c r="AX224" i="6" s="1"/>
  <c r="AY224" i="6" s="1"/>
  <c r="AU224" i="6"/>
  <c r="BD224" i="6" s="1"/>
  <c r="BC223" i="6"/>
  <c r="BB223" i="6"/>
  <c r="BA223" i="6"/>
  <c r="AZ223" i="6"/>
  <c r="AV223" i="6"/>
  <c r="AW223" i="6" s="1"/>
  <c r="AX223" i="6" s="1"/>
  <c r="AY223" i="6" s="1"/>
  <c r="AU223" i="6"/>
  <c r="BD223" i="6" s="1"/>
  <c r="BC222" i="6"/>
  <c r="BB222" i="6"/>
  <c r="BA222" i="6"/>
  <c r="AZ222" i="6"/>
  <c r="AV222" i="6"/>
  <c r="AW222" i="6" s="1"/>
  <c r="AX222" i="6" s="1"/>
  <c r="AY222" i="6" s="1"/>
  <c r="AU222" i="6"/>
  <c r="BD222" i="6" s="1"/>
  <c r="BC221" i="6"/>
  <c r="BB221" i="6"/>
  <c r="BA221" i="6"/>
  <c r="AZ221" i="6"/>
  <c r="AV221" i="6"/>
  <c r="AW221" i="6" s="1"/>
  <c r="AX221" i="6" s="1"/>
  <c r="AY221" i="6" s="1"/>
  <c r="AU221" i="6"/>
  <c r="BD221" i="6" s="1"/>
  <c r="BC220" i="6"/>
  <c r="BB220" i="6"/>
  <c r="BA220" i="6"/>
  <c r="AZ220" i="6"/>
  <c r="AV220" i="6"/>
  <c r="AW220" i="6" s="1"/>
  <c r="AX220" i="6" s="1"/>
  <c r="AY220" i="6" s="1"/>
  <c r="AU220" i="6"/>
  <c r="BD220" i="6" s="1"/>
  <c r="BC219" i="6"/>
  <c r="BB219" i="6"/>
  <c r="BA219" i="6"/>
  <c r="AZ219" i="6"/>
  <c r="AV219" i="6"/>
  <c r="AW219" i="6" s="1"/>
  <c r="AX219" i="6" s="1"/>
  <c r="AY219" i="6" s="1"/>
  <c r="AU219" i="6"/>
  <c r="BD219" i="6" s="1"/>
  <c r="BC218" i="6"/>
  <c r="BB218" i="6"/>
  <c r="BA218" i="6"/>
  <c r="AZ218" i="6"/>
  <c r="AV218" i="6"/>
  <c r="AW218" i="6" s="1"/>
  <c r="AX218" i="6" s="1"/>
  <c r="AY218" i="6" s="1"/>
  <c r="AU218" i="6"/>
  <c r="BD218" i="6" s="1"/>
  <c r="BC217" i="6"/>
  <c r="BB217" i="6"/>
  <c r="BA217" i="6"/>
  <c r="AZ217" i="6"/>
  <c r="AV217" i="6"/>
  <c r="AW217" i="6" s="1"/>
  <c r="AX217" i="6" s="1"/>
  <c r="AY217" i="6" s="1"/>
  <c r="AU217" i="6"/>
  <c r="BD217" i="6" s="1"/>
  <c r="BC216" i="6"/>
  <c r="BB216" i="6"/>
  <c r="BA216" i="6"/>
  <c r="AZ216" i="6"/>
  <c r="AV216" i="6"/>
  <c r="AW216" i="6" s="1"/>
  <c r="AX216" i="6" s="1"/>
  <c r="AY216" i="6" s="1"/>
  <c r="AU216" i="6"/>
  <c r="BD216" i="6" s="1"/>
  <c r="BC215" i="6"/>
  <c r="BB215" i="6"/>
  <c r="BA215" i="6"/>
  <c r="AZ215" i="6"/>
  <c r="AV215" i="6"/>
  <c r="AW215" i="6" s="1"/>
  <c r="AX215" i="6" s="1"/>
  <c r="AY215" i="6" s="1"/>
  <c r="AU215" i="6"/>
  <c r="BD215" i="6" s="1"/>
  <c r="BC214" i="6"/>
  <c r="BB214" i="6"/>
  <c r="BA214" i="6"/>
  <c r="AZ214" i="6"/>
  <c r="AV214" i="6"/>
  <c r="AW214" i="6" s="1"/>
  <c r="AX214" i="6" s="1"/>
  <c r="AY214" i="6" s="1"/>
  <c r="AU214" i="6"/>
  <c r="BD214" i="6" s="1"/>
  <c r="BC213" i="6"/>
  <c r="BB213" i="6"/>
  <c r="BA213" i="6"/>
  <c r="AZ213" i="6"/>
  <c r="AV213" i="6"/>
  <c r="AW213" i="6" s="1"/>
  <c r="AX213" i="6" s="1"/>
  <c r="AY213" i="6" s="1"/>
  <c r="AU213" i="6"/>
  <c r="BD213" i="6" s="1"/>
  <c r="BC212" i="6"/>
  <c r="BB212" i="6"/>
  <c r="BA212" i="6"/>
  <c r="AZ212" i="6"/>
  <c r="AV212" i="6"/>
  <c r="AW212" i="6" s="1"/>
  <c r="AX212" i="6" s="1"/>
  <c r="AY212" i="6" s="1"/>
  <c r="AU212" i="6"/>
  <c r="BD212" i="6" s="1"/>
  <c r="BC211" i="6"/>
  <c r="BB211" i="6"/>
  <c r="BA211" i="6"/>
  <c r="AZ211" i="6"/>
  <c r="AV211" i="6"/>
  <c r="AW211" i="6" s="1"/>
  <c r="AX211" i="6" s="1"/>
  <c r="AY211" i="6" s="1"/>
  <c r="AU211" i="6"/>
  <c r="BD211" i="6" s="1"/>
  <c r="BD206" i="6"/>
  <c r="BC206" i="6"/>
  <c r="BB206" i="6"/>
  <c r="BA206" i="6"/>
  <c r="AZ206" i="6"/>
  <c r="AV206" i="6"/>
  <c r="AW206" i="6" s="1"/>
  <c r="AX206" i="6" s="1"/>
  <c r="AY206" i="6" s="1"/>
  <c r="AU206" i="6"/>
  <c r="BD205" i="6"/>
  <c r="BC205" i="6"/>
  <c r="BB205" i="6"/>
  <c r="BA205" i="6"/>
  <c r="AZ205" i="6"/>
  <c r="AV205" i="6"/>
  <c r="AW205" i="6" s="1"/>
  <c r="AX205" i="6" s="1"/>
  <c r="AY205" i="6" s="1"/>
  <c r="AU205" i="6"/>
  <c r="BD204" i="6"/>
  <c r="BC204" i="6"/>
  <c r="BB204" i="6"/>
  <c r="BA204" i="6"/>
  <c r="AZ204" i="6"/>
  <c r="AV204" i="6"/>
  <c r="AW204" i="6" s="1"/>
  <c r="AX204" i="6" s="1"/>
  <c r="AY204" i="6" s="1"/>
  <c r="AU204" i="6"/>
  <c r="BD203" i="6"/>
  <c r="BC203" i="6"/>
  <c r="BB203" i="6"/>
  <c r="BA203" i="6"/>
  <c r="AZ203" i="6"/>
  <c r="AV203" i="6"/>
  <c r="AW203" i="6" s="1"/>
  <c r="AX203" i="6" s="1"/>
  <c r="AY203" i="6" s="1"/>
  <c r="AU203" i="6"/>
  <c r="BD202" i="6"/>
  <c r="BC202" i="6"/>
  <c r="BB202" i="6"/>
  <c r="BA202" i="6"/>
  <c r="AZ202" i="6"/>
  <c r="AV202" i="6"/>
  <c r="AW202" i="6" s="1"/>
  <c r="AX202" i="6" s="1"/>
  <c r="AY202" i="6" s="1"/>
  <c r="AU202" i="6"/>
  <c r="BD201" i="6"/>
  <c r="BC201" i="6"/>
  <c r="BB201" i="6"/>
  <c r="BA201" i="6"/>
  <c r="AZ201" i="6"/>
  <c r="AV201" i="6"/>
  <c r="AW201" i="6" s="1"/>
  <c r="AX201" i="6" s="1"/>
  <c r="AY201" i="6" s="1"/>
  <c r="AU201" i="6"/>
  <c r="BD200" i="6"/>
  <c r="BC200" i="6"/>
  <c r="BB200" i="6"/>
  <c r="BA200" i="6"/>
  <c r="AZ200" i="6"/>
  <c r="AV200" i="6"/>
  <c r="AW200" i="6" s="1"/>
  <c r="AX200" i="6" s="1"/>
  <c r="AY200" i="6" s="1"/>
  <c r="AU200" i="6"/>
  <c r="BD199" i="6"/>
  <c r="BC199" i="6"/>
  <c r="BB199" i="6"/>
  <c r="BA199" i="6"/>
  <c r="AZ199" i="6"/>
  <c r="AV199" i="6"/>
  <c r="AW199" i="6" s="1"/>
  <c r="AX199" i="6" s="1"/>
  <c r="AY199" i="6" s="1"/>
  <c r="AU199" i="6"/>
  <c r="BD198" i="6"/>
  <c r="BC198" i="6"/>
  <c r="BB198" i="6"/>
  <c r="BA198" i="6"/>
  <c r="AZ198" i="6"/>
  <c r="AV198" i="6"/>
  <c r="AW198" i="6" s="1"/>
  <c r="AX198" i="6" s="1"/>
  <c r="AY198" i="6" s="1"/>
  <c r="AU198" i="6"/>
  <c r="BD197" i="6"/>
  <c r="BC197" i="6"/>
  <c r="BB197" i="6"/>
  <c r="BA197" i="6"/>
  <c r="AZ197" i="6"/>
  <c r="AV197" i="6"/>
  <c r="AW197" i="6" s="1"/>
  <c r="AX197" i="6" s="1"/>
  <c r="AY197" i="6" s="1"/>
  <c r="AU197" i="6"/>
  <c r="BD196" i="6"/>
  <c r="BC196" i="6"/>
  <c r="BB196" i="6"/>
  <c r="BA196" i="6"/>
  <c r="AZ196" i="6"/>
  <c r="AV196" i="6"/>
  <c r="AW196" i="6" s="1"/>
  <c r="AX196" i="6" s="1"/>
  <c r="AY196" i="6" s="1"/>
  <c r="AU196" i="6"/>
  <c r="BD195" i="6"/>
  <c r="BC195" i="6"/>
  <c r="BB195" i="6"/>
  <c r="BA195" i="6"/>
  <c r="AZ195" i="6"/>
  <c r="AV195" i="6"/>
  <c r="AW195" i="6" s="1"/>
  <c r="AX195" i="6" s="1"/>
  <c r="AY195" i="6" s="1"/>
  <c r="AU195" i="6"/>
  <c r="BD194" i="6"/>
  <c r="BC194" i="6"/>
  <c r="BB194" i="6"/>
  <c r="BA194" i="6"/>
  <c r="AZ194" i="6"/>
  <c r="AV194" i="6"/>
  <c r="AW194" i="6" s="1"/>
  <c r="AX194" i="6" s="1"/>
  <c r="AY194" i="6" s="1"/>
  <c r="AU194" i="6"/>
  <c r="BD193" i="6"/>
  <c r="BC193" i="6"/>
  <c r="BB193" i="6"/>
  <c r="BA193" i="6"/>
  <c r="AZ193" i="6"/>
  <c r="AV193" i="6"/>
  <c r="AW193" i="6" s="1"/>
  <c r="AX193" i="6" s="1"/>
  <c r="AY193" i="6" s="1"/>
  <c r="AU193" i="6"/>
  <c r="BD188" i="6"/>
  <c r="AV188" i="6"/>
  <c r="AW188" i="6" s="1"/>
  <c r="AX188" i="6" s="1"/>
  <c r="AU188" i="6"/>
  <c r="BD187" i="6"/>
  <c r="AV187" i="6"/>
  <c r="AW187" i="6" s="1"/>
  <c r="AX187" i="6" s="1"/>
  <c r="AU187" i="6"/>
  <c r="BD186" i="6"/>
  <c r="AV186" i="6"/>
  <c r="AW186" i="6" s="1"/>
  <c r="AX186" i="6" s="1"/>
  <c r="AU186" i="6"/>
  <c r="BD185" i="6"/>
  <c r="AV185" i="6"/>
  <c r="AW185" i="6" s="1"/>
  <c r="AX185" i="6" s="1"/>
  <c r="AU185" i="6"/>
  <c r="BD184" i="6"/>
  <c r="AV184" i="6"/>
  <c r="AU184" i="6"/>
  <c r="BD179" i="6"/>
  <c r="BC179" i="6"/>
  <c r="BB179" i="6"/>
  <c r="BA179" i="6"/>
  <c r="AZ179" i="6"/>
  <c r="AV179" i="6"/>
  <c r="AW179" i="6" s="1"/>
  <c r="AX179" i="6" s="1"/>
  <c r="AY179" i="6" s="1"/>
  <c r="AU179" i="6"/>
  <c r="BD178" i="6"/>
  <c r="BC178" i="6"/>
  <c r="BB178" i="6"/>
  <c r="BA178" i="6"/>
  <c r="AZ178" i="6"/>
  <c r="AV178" i="6"/>
  <c r="AW178" i="6" s="1"/>
  <c r="AX178" i="6" s="1"/>
  <c r="AY178" i="6" s="1"/>
  <c r="AU178" i="6"/>
  <c r="BD177" i="6"/>
  <c r="BC177" i="6"/>
  <c r="BB177" i="6"/>
  <c r="BA177" i="6"/>
  <c r="U177" i="6"/>
  <c r="Q177" i="6"/>
  <c r="BD176" i="6"/>
  <c r="BC176" i="6"/>
  <c r="BB176" i="6"/>
  <c r="BA176" i="6"/>
  <c r="AZ176" i="6"/>
  <c r="AV176" i="6"/>
  <c r="AW176" i="6" s="1"/>
  <c r="AX176" i="6" s="1"/>
  <c r="AY176" i="6" s="1"/>
  <c r="AU176" i="6"/>
  <c r="BD175" i="6"/>
  <c r="BC175" i="6"/>
  <c r="BB175" i="6"/>
  <c r="BA175" i="6"/>
  <c r="AZ175" i="6"/>
  <c r="AV175" i="6"/>
  <c r="AW175" i="6" s="1"/>
  <c r="AX175" i="6" s="1"/>
  <c r="AY175" i="6" s="1"/>
  <c r="AU175" i="6"/>
  <c r="BD174" i="6"/>
  <c r="BC174" i="6"/>
  <c r="BB174" i="6"/>
  <c r="BA174" i="6"/>
  <c r="AZ174" i="6"/>
  <c r="AV174" i="6"/>
  <c r="AW174" i="6" s="1"/>
  <c r="AX174" i="6" s="1"/>
  <c r="AU174" i="6"/>
  <c r="P64" i="6"/>
  <c r="M39" i="6"/>
  <c r="BD164" i="6"/>
  <c r="AV164" i="6"/>
  <c r="AW164" i="6" s="1"/>
  <c r="AX164" i="6" s="1"/>
  <c r="AU164" i="6"/>
  <c r="BD163" i="6"/>
  <c r="AV163" i="6"/>
  <c r="AW163" i="6" s="1"/>
  <c r="AX163" i="6" s="1"/>
  <c r="AU163" i="6"/>
  <c r="BD162" i="6"/>
  <c r="AV162" i="6"/>
  <c r="AW162" i="6" s="1"/>
  <c r="AX162" i="6" s="1"/>
  <c r="AU162" i="6"/>
  <c r="BD161" i="6"/>
  <c r="AV161" i="6"/>
  <c r="AW161" i="6" s="1"/>
  <c r="AX161" i="6" s="1"/>
  <c r="AU161" i="6"/>
  <c r="BD160" i="6"/>
  <c r="AV160" i="6"/>
  <c r="AW160" i="6" s="1"/>
  <c r="AX160" i="6" s="1"/>
  <c r="AU160" i="6"/>
  <c r="BD159" i="6"/>
  <c r="AV159" i="6"/>
  <c r="AW159" i="6" s="1"/>
  <c r="AX159" i="6" s="1"/>
  <c r="AU159" i="6"/>
  <c r="BD158" i="6"/>
  <c r="AV158" i="6"/>
  <c r="AW158" i="6" s="1"/>
  <c r="AX158" i="6" s="1"/>
  <c r="AU158" i="6"/>
  <c r="BD157" i="6"/>
  <c r="AV157" i="6"/>
  <c r="AW157" i="6" s="1"/>
  <c r="AX157" i="6" s="1"/>
  <c r="AU157" i="6"/>
  <c r="BD156" i="6"/>
  <c r="AV156" i="6"/>
  <c r="AW156" i="6" s="1"/>
  <c r="AX156" i="6" s="1"/>
  <c r="AU156" i="6"/>
  <c r="BD155" i="6"/>
  <c r="AV155" i="6"/>
  <c r="AW155" i="6" s="1"/>
  <c r="AX155" i="6" s="1"/>
  <c r="AU155" i="6"/>
  <c r="BD154" i="6"/>
  <c r="AV154" i="6"/>
  <c r="AW154" i="6" s="1"/>
  <c r="AX154" i="6" s="1"/>
  <c r="AU154" i="6"/>
  <c r="BD153" i="6"/>
  <c r="AV153" i="6"/>
  <c r="AW153" i="6" s="1"/>
  <c r="AX153" i="6" s="1"/>
  <c r="AU153" i="6"/>
  <c r="BD152" i="6"/>
  <c r="AV152" i="6"/>
  <c r="AW152" i="6" s="1"/>
  <c r="AX152" i="6" s="1"/>
  <c r="AU152" i="6"/>
  <c r="BD151" i="6"/>
  <c r="AV151" i="6"/>
  <c r="AW151" i="6" s="1"/>
  <c r="AX151" i="6" s="1"/>
  <c r="AU151" i="6"/>
  <c r="BD150" i="6"/>
  <c r="AV150" i="6"/>
  <c r="AW150" i="6" s="1"/>
  <c r="AX150" i="6" s="1"/>
  <c r="AU150" i="6"/>
  <c r="BD149" i="6"/>
  <c r="AV149" i="6"/>
  <c r="AU149" i="6"/>
  <c r="BC144" i="6"/>
  <c r="BB144" i="6"/>
  <c r="BA144" i="6"/>
  <c r="AZ144" i="6"/>
  <c r="AV144" i="6"/>
  <c r="AW144" i="6" s="1"/>
  <c r="AX144" i="6" s="1"/>
  <c r="AY144" i="6" s="1"/>
  <c r="AU144" i="6"/>
  <c r="BD144" i="6" s="1"/>
  <c r="BC143" i="6"/>
  <c r="BB143" i="6"/>
  <c r="BA143" i="6"/>
  <c r="AZ143" i="6"/>
  <c r="AV143" i="6"/>
  <c r="AW143" i="6" s="1"/>
  <c r="AX143" i="6" s="1"/>
  <c r="AY143" i="6" s="1"/>
  <c r="AU143" i="6"/>
  <c r="BD143" i="6" s="1"/>
  <c r="BC142" i="6"/>
  <c r="BB142" i="6"/>
  <c r="BA142" i="6"/>
  <c r="AZ142" i="6"/>
  <c r="AV142" i="6"/>
  <c r="AW142" i="6" s="1"/>
  <c r="AX142" i="6" s="1"/>
  <c r="AY142" i="6" s="1"/>
  <c r="AU142" i="6"/>
  <c r="BD142" i="6" s="1"/>
  <c r="BC141" i="6"/>
  <c r="BB141" i="6"/>
  <c r="BA141" i="6"/>
  <c r="AZ141" i="6"/>
  <c r="AV141" i="6"/>
  <c r="AW141" i="6" s="1"/>
  <c r="AX141" i="6" s="1"/>
  <c r="AY141" i="6" s="1"/>
  <c r="AU141" i="6"/>
  <c r="BD141" i="6" s="1"/>
  <c r="BC140" i="6"/>
  <c r="BB140" i="6"/>
  <c r="BA140" i="6"/>
  <c r="AZ140" i="6"/>
  <c r="AV140" i="6"/>
  <c r="AW140" i="6" s="1"/>
  <c r="AX140" i="6" s="1"/>
  <c r="AY140" i="6" s="1"/>
  <c r="AU140" i="6"/>
  <c r="BD140" i="6" s="1"/>
  <c r="BC139" i="6"/>
  <c r="BB139" i="6"/>
  <c r="BA139" i="6"/>
  <c r="AZ139" i="6"/>
  <c r="AV139" i="6"/>
  <c r="AW139" i="6" s="1"/>
  <c r="AX139" i="6" s="1"/>
  <c r="AY139" i="6" s="1"/>
  <c r="AU139" i="6"/>
  <c r="BD139" i="6" s="1"/>
  <c r="BC138" i="6"/>
  <c r="BB138" i="6"/>
  <c r="BA138" i="6"/>
  <c r="AZ138" i="6"/>
  <c r="AV138" i="6"/>
  <c r="AW138" i="6" s="1"/>
  <c r="AX138" i="6" s="1"/>
  <c r="AY138" i="6" s="1"/>
  <c r="AU138" i="6"/>
  <c r="BD138" i="6" s="1"/>
  <c r="BC137" i="6"/>
  <c r="BB137" i="6"/>
  <c r="BA137" i="6"/>
  <c r="AZ137" i="6"/>
  <c r="AV137" i="6"/>
  <c r="AW137" i="6" s="1"/>
  <c r="AX137" i="6" s="1"/>
  <c r="AY137" i="6" s="1"/>
  <c r="AU137" i="6"/>
  <c r="BD137" i="6" s="1"/>
  <c r="BC136" i="6"/>
  <c r="BB136" i="6"/>
  <c r="BA136" i="6"/>
  <c r="AZ136" i="6"/>
  <c r="AV136" i="6"/>
  <c r="AW136" i="6" s="1"/>
  <c r="AX136" i="6" s="1"/>
  <c r="AY136" i="6" s="1"/>
  <c r="AU136" i="6"/>
  <c r="BD136" i="6" s="1"/>
  <c r="BC135" i="6"/>
  <c r="BB135" i="6"/>
  <c r="BA135" i="6"/>
  <c r="AZ135" i="6"/>
  <c r="AV135" i="6"/>
  <c r="AW135" i="6" s="1"/>
  <c r="AX135" i="6" s="1"/>
  <c r="AY135" i="6" s="1"/>
  <c r="AU135" i="6"/>
  <c r="BD135" i="6" s="1"/>
  <c r="BC134" i="6"/>
  <c r="BB134" i="6"/>
  <c r="BA134" i="6"/>
  <c r="AZ134" i="6"/>
  <c r="AV134" i="6"/>
  <c r="AW134" i="6" s="1"/>
  <c r="AX134" i="6" s="1"/>
  <c r="AY134" i="6" s="1"/>
  <c r="AU134" i="6"/>
  <c r="BD134" i="6" s="1"/>
  <c r="BC133" i="6"/>
  <c r="BB133" i="6"/>
  <c r="BA133" i="6"/>
  <c r="AZ133" i="6"/>
  <c r="AV133" i="6"/>
  <c r="AW133" i="6" s="1"/>
  <c r="AX133" i="6" s="1"/>
  <c r="AY133" i="6" s="1"/>
  <c r="AU133" i="6"/>
  <c r="BD133" i="6" s="1"/>
  <c r="BC132" i="6"/>
  <c r="BB132" i="6"/>
  <c r="BA132" i="6"/>
  <c r="AZ132" i="6"/>
  <c r="AV132" i="6"/>
  <c r="AW132" i="6" s="1"/>
  <c r="AX132" i="6" s="1"/>
  <c r="AY132" i="6" s="1"/>
  <c r="AU132" i="6"/>
  <c r="BD132" i="6" s="1"/>
  <c r="BC131" i="6"/>
  <c r="BB131" i="6"/>
  <c r="BA131" i="6"/>
  <c r="AZ131" i="6"/>
  <c r="AV131" i="6"/>
  <c r="AW131" i="6" s="1"/>
  <c r="AX131" i="6" s="1"/>
  <c r="AY131" i="6" s="1"/>
  <c r="AU131" i="6"/>
  <c r="BD131" i="6" s="1"/>
  <c r="BC130" i="6"/>
  <c r="BB130" i="6"/>
  <c r="BA130" i="6"/>
  <c r="AZ130" i="6"/>
  <c r="AV130" i="6"/>
  <c r="AW130" i="6" s="1"/>
  <c r="AX130" i="6" s="1"/>
  <c r="AY130" i="6" s="1"/>
  <c r="AU130" i="6"/>
  <c r="BD130" i="6" s="1"/>
  <c r="BC129" i="6"/>
  <c r="BB129" i="6"/>
  <c r="BA129" i="6"/>
  <c r="AZ129" i="6"/>
  <c r="AV129" i="6"/>
  <c r="AW129" i="6" s="1"/>
  <c r="AX129" i="6" s="1"/>
  <c r="AY129" i="6" s="1"/>
  <c r="AU129" i="6"/>
  <c r="BD129" i="6" s="1"/>
  <c r="BD124" i="6"/>
  <c r="BC124" i="6"/>
  <c r="BB124" i="6"/>
  <c r="BA124" i="6"/>
  <c r="AZ124" i="6"/>
  <c r="AV124" i="6"/>
  <c r="AW124" i="6" s="1"/>
  <c r="AX124" i="6" s="1"/>
  <c r="AY124" i="6" s="1"/>
  <c r="AU124" i="6"/>
  <c r="BD123" i="6"/>
  <c r="BC123" i="6"/>
  <c r="BB123" i="6"/>
  <c r="BA123" i="6"/>
  <c r="AZ123" i="6"/>
  <c r="AV123" i="6"/>
  <c r="AW123" i="6" s="1"/>
  <c r="AX123" i="6" s="1"/>
  <c r="AY123" i="6" s="1"/>
  <c r="AU123" i="6"/>
  <c r="BD122" i="6"/>
  <c r="BC122" i="6"/>
  <c r="BB122" i="6"/>
  <c r="BA122" i="6"/>
  <c r="AZ122" i="6"/>
  <c r="AV122" i="6"/>
  <c r="AW122" i="6" s="1"/>
  <c r="AX122" i="6" s="1"/>
  <c r="AY122" i="6" s="1"/>
  <c r="AU122" i="6"/>
  <c r="BD121" i="6"/>
  <c r="BC121" i="6"/>
  <c r="BB121" i="6"/>
  <c r="BA121" i="6"/>
  <c r="AZ121" i="6"/>
  <c r="AV121" i="6"/>
  <c r="AW121" i="6" s="1"/>
  <c r="AX121" i="6" s="1"/>
  <c r="AY121" i="6" s="1"/>
  <c r="AU121" i="6"/>
  <c r="BD120" i="6"/>
  <c r="BC120" i="6"/>
  <c r="BB120" i="6"/>
  <c r="BA120" i="6"/>
  <c r="AZ120" i="6"/>
  <c r="AV120" i="6"/>
  <c r="AW120" i="6" s="1"/>
  <c r="AX120" i="6" s="1"/>
  <c r="AY120" i="6" s="1"/>
  <c r="AU120" i="6"/>
  <c r="BD119" i="6"/>
  <c r="BC119" i="6"/>
  <c r="BB119" i="6"/>
  <c r="BA119" i="6"/>
  <c r="AZ119" i="6"/>
  <c r="AV119" i="6"/>
  <c r="AW119" i="6" s="1"/>
  <c r="AX119" i="6" s="1"/>
  <c r="AY119" i="6" s="1"/>
  <c r="AU119" i="6"/>
  <c r="BD118" i="6"/>
  <c r="BC118" i="6"/>
  <c r="BB118" i="6"/>
  <c r="BA118" i="6"/>
  <c r="AZ118" i="6"/>
  <c r="AV118" i="6"/>
  <c r="AW118" i="6" s="1"/>
  <c r="AX118" i="6" s="1"/>
  <c r="AY118" i="6" s="1"/>
  <c r="AU118" i="6"/>
  <c r="BD117" i="6"/>
  <c r="BC117" i="6"/>
  <c r="BB117" i="6"/>
  <c r="BA117" i="6"/>
  <c r="AZ117" i="6"/>
  <c r="AV117" i="6"/>
  <c r="AW117" i="6" s="1"/>
  <c r="AX117" i="6" s="1"/>
  <c r="AY117" i="6" s="1"/>
  <c r="AU117" i="6"/>
  <c r="BD116" i="6"/>
  <c r="BC116" i="6"/>
  <c r="BB116" i="6"/>
  <c r="BA116" i="6"/>
  <c r="AZ116" i="6"/>
  <c r="AV116" i="6"/>
  <c r="AW116" i="6" s="1"/>
  <c r="AX116" i="6" s="1"/>
  <c r="AY116" i="6" s="1"/>
  <c r="AU116" i="6"/>
  <c r="BD115" i="6"/>
  <c r="BC115" i="6"/>
  <c r="BB115" i="6"/>
  <c r="BA115" i="6"/>
  <c r="AZ115" i="6"/>
  <c r="AV115" i="6"/>
  <c r="AW115" i="6" s="1"/>
  <c r="AX115" i="6" s="1"/>
  <c r="AY115" i="6" s="1"/>
  <c r="AU115" i="6"/>
  <c r="BD114" i="6"/>
  <c r="BC114" i="6"/>
  <c r="BB114" i="6"/>
  <c r="BA114" i="6"/>
  <c r="AZ114" i="6"/>
  <c r="AV114" i="6"/>
  <c r="AW114" i="6" s="1"/>
  <c r="AX114" i="6" s="1"/>
  <c r="AY114" i="6" s="1"/>
  <c r="AU114" i="6"/>
  <c r="BD113" i="6"/>
  <c r="BC113" i="6"/>
  <c r="BB113" i="6"/>
  <c r="BA113" i="6"/>
  <c r="AZ113" i="6"/>
  <c r="AV113" i="6"/>
  <c r="AW113" i="6" s="1"/>
  <c r="AX113" i="6" s="1"/>
  <c r="AY113" i="6" s="1"/>
  <c r="AU113" i="6"/>
  <c r="BD112" i="6"/>
  <c r="BC112" i="6"/>
  <c r="BB112" i="6"/>
  <c r="BA112" i="6"/>
  <c r="AZ112" i="6"/>
  <c r="AV112" i="6"/>
  <c r="AW112" i="6" s="1"/>
  <c r="AX112" i="6" s="1"/>
  <c r="AY112" i="6" s="1"/>
  <c r="AU112" i="6"/>
  <c r="BD111" i="6"/>
  <c r="BC111" i="6"/>
  <c r="BB111" i="6"/>
  <c r="BA111" i="6"/>
  <c r="AZ111" i="6"/>
  <c r="AV111" i="6"/>
  <c r="AW111" i="6" s="1"/>
  <c r="AX111" i="6" s="1"/>
  <c r="AY111" i="6" s="1"/>
  <c r="AU111" i="6"/>
  <c r="BD106" i="6"/>
  <c r="AV106" i="6"/>
  <c r="AW106" i="6" s="1"/>
  <c r="AX106" i="6" s="1"/>
  <c r="AU106" i="6"/>
  <c r="BD105" i="6"/>
  <c r="AV105" i="6"/>
  <c r="AW105" i="6" s="1"/>
  <c r="AX105" i="6" s="1"/>
  <c r="AU105" i="6"/>
  <c r="BD104" i="6"/>
  <c r="AV104" i="6"/>
  <c r="AW104" i="6" s="1"/>
  <c r="AX104" i="6" s="1"/>
  <c r="AU104" i="6"/>
  <c r="BD103" i="6"/>
  <c r="AV103" i="6"/>
  <c r="AW103" i="6" s="1"/>
  <c r="AX103" i="6" s="1"/>
  <c r="AU103" i="6"/>
  <c r="AV102" i="6"/>
  <c r="AW102" i="6" s="1"/>
  <c r="AX102" i="6" s="1"/>
  <c r="AU102" i="6"/>
  <c r="BD102" i="6" s="1"/>
  <c r="BD97" i="6"/>
  <c r="BC97" i="6"/>
  <c r="BB97" i="6"/>
  <c r="BA97" i="6"/>
  <c r="AZ97" i="6"/>
  <c r="AV97" i="6"/>
  <c r="AW97" i="6" s="1"/>
  <c r="AX97" i="6" s="1"/>
  <c r="AY97" i="6" s="1"/>
  <c r="AU97" i="6"/>
  <c r="BD96" i="6"/>
  <c r="BC96" i="6"/>
  <c r="BB96" i="6"/>
  <c r="BA96" i="6"/>
  <c r="AZ96" i="6"/>
  <c r="AV96" i="6"/>
  <c r="AW96" i="6" s="1"/>
  <c r="AX96" i="6" s="1"/>
  <c r="AY96" i="6" s="1"/>
  <c r="AU96" i="6"/>
  <c r="BD95" i="6"/>
  <c r="BC95" i="6"/>
  <c r="BB95" i="6"/>
  <c r="BA95" i="6"/>
  <c r="U95" i="6"/>
  <c r="Q95" i="6"/>
  <c r="AZ95" i="6" s="1"/>
  <c r="BD94" i="6"/>
  <c r="BC94" i="6"/>
  <c r="BB94" i="6"/>
  <c r="BA94" i="6"/>
  <c r="AZ94" i="6"/>
  <c r="AV94" i="6"/>
  <c r="AW94" i="6" s="1"/>
  <c r="AX94" i="6" s="1"/>
  <c r="AY94" i="6" s="1"/>
  <c r="AU94" i="6"/>
  <c r="BD93" i="6"/>
  <c r="BC93" i="6"/>
  <c r="BB93" i="6"/>
  <c r="BA93" i="6"/>
  <c r="AZ93" i="6"/>
  <c r="AV93" i="6"/>
  <c r="AW93" i="6" s="1"/>
  <c r="AX93" i="6" s="1"/>
  <c r="AY93" i="6" s="1"/>
  <c r="AU93" i="6"/>
  <c r="BD92" i="6"/>
  <c r="BC92" i="6"/>
  <c r="BB92" i="6"/>
  <c r="BA92" i="6"/>
  <c r="AZ92" i="6"/>
  <c r="AV92" i="6"/>
  <c r="AW92" i="6" s="1"/>
  <c r="AX92" i="6" s="1"/>
  <c r="AU92" i="6"/>
  <c r="Q207" i="6" l="1"/>
  <c r="Q165" i="6"/>
  <c r="Q125" i="6"/>
  <c r="Q107" i="6"/>
  <c r="P57" i="6"/>
  <c r="AI57" i="6"/>
  <c r="AU95" i="6"/>
  <c r="Q98" i="6" s="1"/>
  <c r="Q189" i="6"/>
  <c r="AY92" i="6"/>
  <c r="Q145" i="6"/>
  <c r="P59" i="6"/>
  <c r="P67" i="6"/>
  <c r="AV95" i="6"/>
  <c r="AW95" i="6" s="1"/>
  <c r="AX95" i="6" s="1"/>
  <c r="AY95" i="6" s="1"/>
  <c r="P55" i="6"/>
  <c r="AY174" i="6"/>
  <c r="AZ177" i="6"/>
  <c r="AI59" i="6" s="1"/>
  <c r="AV177" i="6"/>
  <c r="AW177" i="6" s="1"/>
  <c r="AX177" i="6" s="1"/>
  <c r="AY177" i="6" s="1"/>
  <c r="P56" i="6"/>
  <c r="AW149" i="6"/>
  <c r="AX149" i="6" s="1"/>
  <c r="AI55" i="6"/>
  <c r="AW184" i="6"/>
  <c r="AX184" i="6" s="1"/>
  <c r="Q227" i="6"/>
  <c r="AU177" i="6"/>
  <c r="P66" i="6" s="1"/>
  <c r="M45" i="6" s="1"/>
  <c r="Q31" i="6" l="1"/>
  <c r="AI65" i="6"/>
  <c r="P61" i="6"/>
  <c r="P65" i="6"/>
  <c r="AI60" i="6"/>
  <c r="P60" i="6"/>
  <c r="Q180" i="6"/>
  <c r="Q32" i="6" s="1"/>
  <c r="AI61" i="6"/>
  <c r="M41" i="6" l="1"/>
  <c r="AF41" i="6"/>
  <c r="M44" i="6"/>
</calcChain>
</file>

<file path=xl/comments1.xml><?xml version="1.0" encoding="utf-8"?>
<comments xmlns="http://schemas.openxmlformats.org/spreadsheetml/2006/main">
  <authors>
    <author>作成者</author>
  </authors>
  <commentList>
    <comment ref="P55" authorId="0" shapeId="0">
      <text>
        <r>
          <rPr>
            <b/>
            <sz val="9"/>
            <color indexed="81"/>
            <rFont val="ＭＳ Ｐゴシック"/>
            <family val="3"/>
            <charset val="128"/>
          </rPr>
          <t>最大処理単位CSV×2.5
（月次処理する場合）1ヶ月分のCSVサイズ×2.5
（月次処理しない場合）1日分のCSVサイズ×2.5</t>
        </r>
      </text>
    </comment>
    <comment ref="AI55" authorId="0" shapeId="0">
      <text>
        <r>
          <rPr>
            <b/>
            <sz val="9"/>
            <color indexed="81"/>
            <rFont val="ＭＳ Ｐゴシック"/>
            <family val="3"/>
            <charset val="128"/>
          </rPr>
          <t>最大処理単位CSV×2.5
（月次処理する場合）1ヶ月分のCSVサイズ×2.5
（月次処理しない場合）1日分のCSVサイズ×2.5</t>
        </r>
      </text>
    </comment>
    <comment ref="P56" authorId="0" shapeId="0">
      <text>
        <r>
          <rPr>
            <b/>
            <sz val="9"/>
            <color indexed="81"/>
            <rFont val="ＭＳ Ｐゴシック"/>
            <family val="3"/>
            <charset val="128"/>
          </rPr>
          <t>最大処理単位CSV×2.5
（月次処理する場合）1ヶ月分のCSVサイズ×2.5
（月次処理しない場合）1日分のCSVサイズ×2.5</t>
        </r>
      </text>
    </comment>
    <comment ref="P57" authorId="0" shapeId="0">
      <text>
        <r>
          <rPr>
            <b/>
            <sz val="9"/>
            <color indexed="81"/>
            <rFont val="ＭＳ Ｐゴシック"/>
            <family val="3"/>
            <charset val="128"/>
          </rPr>
          <t>最大処理単位CSV×2.5
（月次処理する場合）1ヶ月分のCSVサイズ×2.5
（月次処理しない場合）1日分のCSVサイズ×2.5</t>
        </r>
      </text>
    </comment>
    <comment ref="AI57" authorId="0" shapeId="0">
      <text>
        <r>
          <rPr>
            <b/>
            <sz val="9"/>
            <color indexed="81"/>
            <rFont val="ＭＳ Ｐゴシック"/>
            <family val="3"/>
            <charset val="128"/>
          </rPr>
          <t>最大処理単位CSV×2.5
（月次処理する場合）1ヶ月分のCSVサイズ×2.5
（月次処理しない場合）1日分のCSVサイズ×2.5</t>
        </r>
      </text>
    </comment>
    <comment ref="P59" authorId="0" shapeId="0">
      <text>
        <r>
          <rPr>
            <b/>
            <sz val="9"/>
            <color indexed="81"/>
            <rFont val="ＭＳ Ｐゴシック"/>
            <family val="3"/>
            <charset val="128"/>
          </rPr>
          <t>パイプライン処理のうち作業領域が大きい上位4つのログの作業領域の合計+処理待ちのその他の入力ファイルサイズ(パイプライン処理は最大4同時(固定）のため）
＜１パイプラインあたりの作業領域＞
------------------------------------------------------------------------------------
[外部スクリプトなし][ソートなし]
⇒ CSVサイズ × (1+Unicode化係数×ucsv化係数）
[外部スクリプトなし][ソートあり]
⇒ CSVサイズ × (1 + Unicode化係数×ucsv化係数 +  Unicode化係数×ucsv化係数×2(ソート時))
[外部スクリプトあり][ソートなし]
⇒ CSVサイズ × (1 + Unicode化係数×ucsv化係数×2(スクリプト入出力) +  Unicode化係数×ucsv化係数)
[外部スクリプトあり][ソートあり]
⇒ CSVサイズ × (1 + Unicode化係数×ucsv化係数×2(スクリプト入出力) +  Unicode化係数×ucsv化係数×2(ソート時))</t>
        </r>
        <r>
          <rPr>
            <sz val="9"/>
            <color indexed="81"/>
            <rFont val="ＭＳ Ｐゴシック"/>
            <family val="3"/>
            <charset val="128"/>
          </rPr>
          <t xml:space="preserve">
----------------------------------------------------------------------------------------------------</t>
        </r>
      </text>
    </comment>
    <comment ref="AI59" authorId="0" shapeId="0">
      <text>
        <r>
          <rPr>
            <b/>
            <sz val="9"/>
            <color indexed="81"/>
            <rFont val="ＭＳ Ｐゴシック"/>
            <family val="3"/>
            <charset val="128"/>
          </rPr>
          <t>パイプライン処理のうち作業領域が大きい上位4つのログの作業領域の合計(パイプライン処理は最大4同時(固定）のため）
＜１パイプラインあたりの作業領域＞
------------------------------------------------------------------------------------
[外部スクリプトなし][ソートなし]
⇒ CSVサイズ × (1+Unicode化係数×ucsv化係数）
[外部スクリプトなし][ソートあり]
⇒ CSVサイズ × (1 + Unicode化係数×ucsv化係数 +  Unicode化係数×ucsv化係数×2(ソート時))
[外部スクリプトあり][ソートなし]
⇒ CSVサイズ × (1 + Unicode化係数×ucsv化係数×2(スクリプト入出力) +  Unicode化係数×ucsv化係数)
[外部スクリプトあり][ソートあり]
⇒ CSVサイズ × (1 + Unicode化係数×ucsv化係数×2(スクリプト入出力) +  Unicode化係数×ucsv化係数×2(ソート時))
----------------------------------------------------------------------------------------------------</t>
        </r>
        <r>
          <rPr>
            <sz val="9"/>
            <color indexed="81"/>
            <rFont val="ＭＳ Ｐゴシック"/>
            <family val="3"/>
            <charset val="128"/>
          </rPr>
          <t xml:space="preserve">
</t>
        </r>
      </text>
    </comment>
    <comment ref="P60" authorId="0" shapeId="0">
      <text>
        <r>
          <rPr>
            <b/>
            <sz val="9"/>
            <color indexed="81"/>
            <rFont val="ＭＳ Ｐゴシック"/>
            <family val="3"/>
            <charset val="128"/>
          </rPr>
          <t>=1日分の最大処理単位CSVサイズが最も大きいログのサイズ × Unicode化係数 × ucsv化係数 ×2(ソート時の作業領域）</t>
        </r>
      </text>
    </comment>
    <comment ref="AI60" authorId="0" shapeId="0">
      <text>
        <r>
          <rPr>
            <b/>
            <sz val="9"/>
            <color indexed="81"/>
            <rFont val="ＭＳ Ｐゴシック"/>
            <family val="3"/>
            <charset val="128"/>
          </rPr>
          <t>=1日分の最大処理単位CSVサイズが最も大きいログのサイズ × Unicode化係数 × ucsv化係数 ×2(ソート時の作業領域）</t>
        </r>
      </text>
    </comment>
    <comment ref="P61" authorId="0" shapeId="0">
      <text>
        <r>
          <rPr>
            <b/>
            <sz val="9"/>
            <color indexed="81"/>
            <rFont val="ＭＳ Ｐゴシック"/>
            <family val="3"/>
            <charset val="128"/>
          </rPr>
          <t>1ジョブにつき
(ジョブの入力CSVサイズ（UCSV）×（1.3倍+Unicode化係数) + 12GB×同時処理数
  ※ ただし、ジョブの入力CSVサイズ（UCSV）×（1.3倍+Unicode化係数×3）を下限とする</t>
        </r>
      </text>
    </comment>
    <comment ref="AI61" authorId="0" shapeId="0">
      <text>
        <r>
          <rPr>
            <b/>
            <sz val="9"/>
            <color indexed="81"/>
            <rFont val="ＭＳ Ｐゴシック"/>
            <family val="3"/>
            <charset val="128"/>
          </rPr>
          <t xml:space="preserve">
(ジョブの入力CSVサイズ（UCSV）×（1.3倍+Unicode化係数) + 12GB×同時処理数
  ※ ただし、ジョブの入力CSVサイズ（UCSV×（1.3倍+Unicode化係数×3）を下限とする</t>
        </r>
      </text>
    </comment>
    <comment ref="P64" authorId="0" shapeId="0">
      <text>
        <r>
          <rPr>
            <b/>
            <sz val="9"/>
            <color indexed="81"/>
            <rFont val="ＭＳ Ｐゴシック"/>
            <family val="3"/>
            <charset val="128"/>
          </rPr>
          <t>1日分のCSV　×　Kiwi　CSV保存日数</t>
        </r>
        <r>
          <rPr>
            <sz val="9"/>
            <color indexed="81"/>
            <rFont val="ＭＳ Ｐゴシック"/>
            <family val="3"/>
            <charset val="128"/>
          </rPr>
          <t xml:space="preserve">
</t>
        </r>
      </text>
    </comment>
    <comment ref="AI64" authorId="0" shapeId="0">
      <text>
        <r>
          <rPr>
            <b/>
            <sz val="9"/>
            <color indexed="81"/>
            <rFont val="ＭＳ Ｐゴシック"/>
            <family val="3"/>
            <charset val="128"/>
          </rPr>
          <t>1日分のCSV　×　Kiwi　CSV保存日数</t>
        </r>
        <r>
          <rPr>
            <sz val="9"/>
            <color indexed="81"/>
            <rFont val="ＭＳ Ｐゴシック"/>
            <family val="3"/>
            <charset val="128"/>
          </rPr>
          <t xml:space="preserve">
</t>
        </r>
      </text>
    </comment>
    <comment ref="P65" authorId="0" shapeId="0">
      <text>
        <r>
          <rPr>
            <b/>
            <sz val="9"/>
            <color indexed="81"/>
            <rFont val="ＭＳ Ｐゴシック"/>
            <family val="3"/>
            <charset val="128"/>
          </rPr>
          <t>（月次処理なしの場合）
1日分のCSVサイズ × (UNICODE係数) × (UCSV化係数) × (保存日数+1)
（月次処理ありの場合）
1日分のCSVサイズ × (UNICODE係数) × (UCSV化係数) × (保存日数+32)</t>
        </r>
        <r>
          <rPr>
            <sz val="9"/>
            <color indexed="81"/>
            <rFont val="ＭＳ Ｐゴシック"/>
            <family val="3"/>
            <charset val="128"/>
          </rPr>
          <t xml:space="preserve">
</t>
        </r>
      </text>
    </comment>
    <comment ref="AI65" authorId="0" shapeId="0">
      <text>
        <r>
          <rPr>
            <b/>
            <sz val="9"/>
            <color indexed="81"/>
            <rFont val="ＭＳ Ｐゴシック"/>
            <family val="3"/>
            <charset val="128"/>
          </rPr>
          <t>（月次処理なしの場合）
1日分のCSVサイズ × (UNICODE係数) × (UCSV化係数) × (保存日数+1)
（月次処理ありの場合）
1日分のCSVサイズ × (UNICODE係数) × (UCSV化係数) × (保存日数+32)</t>
        </r>
        <r>
          <rPr>
            <sz val="9"/>
            <color indexed="81"/>
            <rFont val="ＭＳ Ｐゴシック"/>
            <family val="3"/>
            <charset val="128"/>
          </rPr>
          <t xml:space="preserve">
</t>
        </r>
      </text>
    </comment>
    <comment ref="P66" authorId="0" shapeId="0">
      <text>
        <r>
          <rPr>
            <b/>
            <sz val="9"/>
            <color indexed="81"/>
            <rFont val="ＭＳ Ｐゴシック"/>
            <family val="3"/>
            <charset val="128"/>
          </rPr>
          <t>1ヶ月分のCSV×圧縮率×保存月数(1年目は13ヶ月)
但しWindowsイベントログのセキュリティログオンログオフログDBは、セキュリティログのDBの1/20のサイズになる想定とする
（ログオンログオフに関するレコードが全体の5%ある想定）</t>
        </r>
        <r>
          <rPr>
            <sz val="9"/>
            <color indexed="81"/>
            <rFont val="ＭＳ Ｐゴシック"/>
            <family val="3"/>
            <charset val="128"/>
          </rPr>
          <t xml:space="preserve">
</t>
        </r>
      </text>
    </comment>
    <comment ref="AX82" authorId="0" shapeId="0">
      <text>
        <r>
          <rPr>
            <b/>
            <sz val="9"/>
            <color indexed="81"/>
            <rFont val="ＭＳ Ｐゴシック"/>
            <family val="3"/>
            <charset val="128"/>
          </rPr>
          <t>UCSV形式は入力データにイベント発生日時カラムの追加と、項目の囲み文字が付与された形式。
カラム数が10個以上、1レコードが200byte程度の入力データを想定して、ucsv化係数は「1.1」としている</t>
        </r>
      </text>
    </comment>
    <comment ref="AV83" authorId="0" shapeId="0">
      <text>
        <r>
          <rPr>
            <b/>
            <sz val="9"/>
            <color indexed="81"/>
            <rFont val="ＭＳ Ｐゴシック"/>
            <family val="3"/>
            <charset val="128"/>
          </rPr>
          <t>セキュリティログ中にログオンログオフログのレコードがどのくらい含まれるか</t>
        </r>
      </text>
    </comment>
    <comment ref="AY91" authorId="0" shapeId="0">
      <text>
        <r>
          <rPr>
            <b/>
            <sz val="9"/>
            <color indexed="81"/>
            <rFont val="ＭＳ Ｐゴシック"/>
            <family val="3"/>
            <charset val="128"/>
          </rPr>
          <t>（月次処理なしの場合）
1日分のCSVサイズ × (UNICODE係数) × (UCSV化係数) × (保存日数+1)
（月次処理ありの場合）
1日分のCSVサイズ × (UNICODE係数) × (UCSV化係数) × (保存日数+32)</t>
        </r>
      </text>
    </comment>
    <comment ref="AZ91" authorId="0" shapeId="0">
      <text>
        <r>
          <rPr>
            <b/>
            <sz val="9"/>
            <color indexed="81"/>
            <rFont val="ＭＳ Ｐゴシック"/>
            <family val="3"/>
            <charset val="128"/>
          </rPr>
          <t>[外部スクリプトなし][ソートなし]
⇒ CSVサイズ × (1+Unicode化係数×ucsv化係数）
[外部スクリプトなし][ソートあり]
⇒ CSVサイズ × (1 + Unicode化係数×ucsv化係数 +  Unicode化係数×ucsv化係数×2(ソート時))
[外部スクリプトあり][ソートなし]
⇒ CSVサイズ × (1 + Unicode化係数×ucsv化係数×2(スクリプト入出力) +  Unicode化係数×ucsv化係数)
[外部スクリプトあり][ソートあり]
⇒ CSVサイズ × (1 + Unicode化係数×ucsv化係数×2(スクリプト入出力) +  Unicode化係数×ucsv化係数×2(ソート時))</t>
        </r>
      </text>
    </comment>
    <comment ref="BA91" authorId="0" shapeId="0">
      <text>
        <r>
          <rPr>
            <b/>
            <sz val="9"/>
            <color indexed="81"/>
            <rFont val="ＭＳ Ｐゴシック"/>
            <family val="3"/>
            <charset val="128"/>
          </rPr>
          <t>[外部スクリプトなし][ソートなし]
⇒ CSVサイズ × (1+Unicode化係数×ucsv化係数）
[外部スクリプトなし][ソートあり]
⇒ CSVサイズ × (1 + Unicode化係数×ucsv化係数 +  Unicode化係数×ucsv化係数×2(ソート時))
[外部スクリプトあり][ソートなし]
⇒ CSVサイズ × (1 + Unicode化係数×ucsv化係数×2(スクリプト入出力) +  Unicode化係数×ucsv化係数)
[外部スクリプトあり][ソートあり]
⇒ CSVサイズ × (1 + Unicode化係数×ucsv化係数×2(スクリプト入出力) +  Unicode化係数×ucsv化係数×2(ソート時))</t>
        </r>
      </text>
    </comment>
    <comment ref="BB91" authorId="0" shapeId="0">
      <text>
        <r>
          <rPr>
            <b/>
            <sz val="9"/>
            <color indexed="81"/>
            <rFont val="ＭＳ Ｐゴシック"/>
            <family val="3"/>
            <charset val="128"/>
          </rPr>
          <t>[外部スクリプトなし][ソートなし]
⇒ CSVサイズ × (1+Unicode化係数×ucsv化係数）
[外部スクリプトなし][ソートあり]
⇒ CSVサイズ × (1 + Unicode化係数×ucsv化係数 +  Unicode化係数×ucsv化係数×2(ソート時))
[外部スクリプトあり][ソートなし]
⇒ CSVサイズ × (1 + Unicode化係数×ucsv化係数×2(スクリプト入出力) +  Unicode化係数×ucsv化係数)
[外部スクリプトあり][ソートあり]
⇒ CSVサイズ × (1 + Unicode化係数×ucsv化係数×2(スクリプト入出力) +  Unicode化係数×ucsv化係数×2(ソート時))</t>
        </r>
      </text>
    </comment>
    <comment ref="BC91" authorId="0" shapeId="0">
      <text>
        <r>
          <rPr>
            <b/>
            <sz val="9"/>
            <color indexed="81"/>
            <rFont val="ＭＳ Ｐゴシック"/>
            <family val="3"/>
            <charset val="128"/>
          </rPr>
          <t>[外部スクリプトなし][ソートなし]
⇒ CSVサイズ × (1+Unicode化係数×ucsv化係数）
[外部スクリプトなし][ソートあり]
⇒ CSVサイズ × (1 + Unicode化係数×ucsv化係数 +  Unicode化係数×ucsv化係数×2(ソート時))
[外部スクリプトあり][ソートなし]
⇒ CSVサイズ × (1 + Unicode化係数×ucsv化係数×2(スクリプト入出力) +  Unicode化係数×ucsv化係数)
[外部スクリプトあり][ソートあり]
⇒ CSVサイズ × (1 + Unicode化係数×ucsv化係数×2(スクリプト入出力) +  Unicode化係数×ucsv化係数×2(ソート時))</t>
        </r>
      </text>
    </comment>
    <comment ref="BD91" authorId="0" shapeId="0">
      <text>
        <r>
          <rPr>
            <b/>
            <sz val="9"/>
            <color indexed="81"/>
            <rFont val="ＭＳ Ｐゴシック"/>
            <family val="3"/>
            <charset val="128"/>
          </rPr>
          <t>保存日数指定時のデータベースサイズ(MB)
月次処理する場合
　　1日のCSVサイズ　×　（保存日数 + 31日)　×　圧縮率 ×　1ヶ月の日数
月次処理しない場合
　　1日のCSVサイズ　×　（保存日数)　×　圧縮率　×　　1ヶ月の日数
　※「+31日」は保存期間切れのログが削除されるまでの猶予分</t>
        </r>
      </text>
    </comment>
    <comment ref="Q95" authorId="0" shapeId="0">
      <text>
        <r>
          <rPr>
            <b/>
            <sz val="9"/>
            <color indexed="81"/>
            <rFont val="ＭＳ Ｐゴシック"/>
            <family val="3"/>
            <charset val="128"/>
          </rPr>
          <t>「セキュリティ」ログが入力ファイルになるため、サイズの入力は不要です。</t>
        </r>
      </text>
    </comment>
    <comment ref="AW101" authorId="0" shapeId="0">
      <text>
        <r>
          <rPr>
            <b/>
            <sz val="9"/>
            <color indexed="81"/>
            <rFont val="ＭＳ Ｐゴシック"/>
            <family val="3"/>
            <charset val="128"/>
          </rPr>
          <t>Syslog ReceiverではサーバサイドDB作成処理でUnicode化される</t>
        </r>
      </text>
    </comment>
    <comment ref="AX101" authorId="0" shapeId="0">
      <text>
        <r>
          <rPr>
            <b/>
            <sz val="9"/>
            <color indexed="81"/>
            <rFont val="ＭＳ Ｐゴシック"/>
            <family val="3"/>
            <charset val="128"/>
          </rPr>
          <t>Syslog Receiverはucsv化されない</t>
        </r>
      </text>
    </comment>
    <comment ref="AX148" authorId="0" shapeId="0">
      <text>
        <r>
          <rPr>
            <b/>
            <sz val="9"/>
            <color indexed="81"/>
            <rFont val="ＭＳ Ｐゴシック"/>
            <family val="3"/>
            <charset val="128"/>
          </rPr>
          <t>LanScope Cat Receiverはucsv化されない</t>
        </r>
      </text>
    </comment>
    <comment ref="AY173" authorId="0" shapeId="0">
      <text>
        <r>
          <rPr>
            <b/>
            <sz val="9"/>
            <color indexed="81"/>
            <rFont val="ＭＳ Ｐゴシック"/>
            <family val="3"/>
            <charset val="128"/>
          </rPr>
          <t>（月次処理なしの場合）
1日分のCSVサイズ × (UNICODE係数) × (UCSV化係数) × (保存日数+1)
（月次処理ありの場合）
1日分のCSVサイズ × (UNICODE係数) × (UCSV化係数) × (保存日数+32)</t>
        </r>
      </text>
    </comment>
    <comment ref="AZ173" authorId="0" shapeId="0">
      <text>
        <r>
          <rPr>
            <b/>
            <sz val="9"/>
            <color indexed="81"/>
            <rFont val="ＭＳ Ｐゴシック"/>
            <family val="3"/>
            <charset val="128"/>
          </rPr>
          <t>[外部スクリプトなし][ソートなし]
⇒ CSVサイズ × (1+Unicode化係数×ucsv化係数）
[外部スクリプトなし][ソートあり]
⇒ CSVサイズ × (1 + Unicode化係数×ucsv化係数 +  Unicode化係数×ucsv化係数×2(ソート時))
[外部スクリプトあり][ソートなし]
⇒ CSVサイズ × (1 + Unicode化係数×ucsv化係数×2(スクリプト入出力) +  Unicode化係数×ucsv化係数)
[外部スクリプトあり][ソートあり]
⇒ CSVサイズ × (1 + Unicode化係数×ucsv化係数×2(スクリプト入出力) +  Unicode化係数×ucsv化係数×2(ソート時))</t>
        </r>
      </text>
    </comment>
    <comment ref="BA173" authorId="0" shapeId="0">
      <text>
        <r>
          <rPr>
            <b/>
            <sz val="9"/>
            <color indexed="81"/>
            <rFont val="ＭＳ Ｐゴシック"/>
            <family val="3"/>
            <charset val="128"/>
          </rPr>
          <t>[外部スクリプトなし][ソートなし]
⇒ CSVサイズ × (1+Unicode化係数×ucsv化係数）
[外部スクリプトなし][ソートあり]
⇒ CSVサイズ × (1 + Unicode化係数×ucsv化係数 +  Unicode化係数×ucsv化係数×2(ソート時))
[外部スクリプトあり][ソートなし]
⇒ CSVサイズ × (1 + Unicode化係数×ucsv化係数×2(スクリプト入出力) +  Unicode化係数×ucsv化係数)
[外部スクリプトあり][ソートあり]
⇒ CSVサイズ × (1 + Unicode化係数×ucsv化係数×2(スクリプト入出力) +  Unicode化係数×ucsv化係数×2(ソート時))</t>
        </r>
      </text>
    </comment>
    <comment ref="BB173" authorId="0" shapeId="0">
      <text>
        <r>
          <rPr>
            <b/>
            <sz val="9"/>
            <color indexed="81"/>
            <rFont val="ＭＳ Ｐゴシック"/>
            <family val="3"/>
            <charset val="128"/>
          </rPr>
          <t>[外部スクリプトなし][ソートなし]
⇒ CSVサイズ × (1+Unicode化係数×ucsv化係数）
[外部スクリプトなし][ソートあり]
⇒ CSVサイズ × (1 + Unicode化係数×ucsv化係数 +  Unicode化係数×ucsv化係数×2(ソート時))
[外部スクリプトあり][ソートなし]
⇒ CSVサイズ × (1 + Unicode化係数×ucsv化係数×2(スクリプト入出力) +  Unicode化係数×ucsv化係数)
[外部スクリプトあり][ソートあり]
⇒ CSVサイズ × (1 + Unicode化係数×ucsv化係数×2(スクリプト入出力) +  Unicode化係数×ucsv化係数×2(ソート時))</t>
        </r>
      </text>
    </comment>
    <comment ref="BC173" authorId="0" shapeId="0">
      <text>
        <r>
          <rPr>
            <b/>
            <sz val="9"/>
            <color indexed="81"/>
            <rFont val="ＭＳ Ｐゴシック"/>
            <family val="3"/>
            <charset val="128"/>
          </rPr>
          <t>[外部スクリプトなし][ソートなし]
⇒ CSVサイズ × (1+Unicode化係数×ucsv化係数）
[外部スクリプトなし][ソートあり]
⇒ CSVサイズ × (1 + Unicode化係数×ucsv化係数 +  Unicode化係数×ucsv化係数×2(ソート時))
[外部スクリプトあり][ソートなし]
⇒ CSVサイズ × (1 + Unicode化係数×ucsv化係数×2(スクリプト入出力) +  Unicode化係数×ucsv化係数)
[外部スクリプトあり][ソートあり]
⇒ CSVサイズ × (1 + Unicode化係数×ucsv化係数×2(スクリプト入出力) +  Unicode化係数×ucsv化係数×2(ソート時))</t>
        </r>
      </text>
    </comment>
    <comment ref="BD173" authorId="0" shapeId="0">
      <text>
        <r>
          <rPr>
            <b/>
            <sz val="9"/>
            <color indexed="81"/>
            <rFont val="ＭＳ Ｐゴシック"/>
            <family val="3"/>
            <charset val="128"/>
          </rPr>
          <t>保存日数指定時のデータベースサイズ(MB)
月次処理する場合
　　1日のCSVサイズ　×　（保存日数 + 31日)　×　圧縮率 ×　1ヶ月の日数
月次処理しない場合
　　1日のCSVサイズ　×　（保存日数)　×　圧縮率　×　　1ヶ月の日数
　※「+31日」は保存期間切れのログが削除されるまでの猶予分</t>
        </r>
      </text>
    </comment>
    <comment ref="Q177" authorId="0" shapeId="0">
      <text>
        <r>
          <rPr>
            <b/>
            <sz val="9"/>
            <color indexed="81"/>
            <rFont val="ＭＳ Ｐゴシック"/>
            <family val="3"/>
            <charset val="128"/>
          </rPr>
          <t>「セキュリティ」ログが入力ファイルになります</t>
        </r>
      </text>
    </comment>
    <comment ref="AX183" authorId="0" shapeId="0">
      <text>
        <r>
          <rPr>
            <b/>
            <sz val="9"/>
            <color indexed="81"/>
            <rFont val="ＭＳ Ｐゴシック"/>
            <family val="3"/>
            <charset val="128"/>
          </rPr>
          <t>Syslog Receiverはucsv化されない</t>
        </r>
      </text>
    </comment>
  </commentList>
</comments>
</file>

<file path=xl/sharedStrings.xml><?xml version="1.0" encoding="utf-8"?>
<sst xmlns="http://schemas.openxmlformats.org/spreadsheetml/2006/main" count="661" uniqueCount="175">
  <si>
    <t>月次処理</t>
    <rPh sb="0" eb="2">
      <t>ゲツジ</t>
    </rPh>
    <rPh sb="2" eb="4">
      <t>ショリ</t>
    </rPh>
    <phoneticPr fontId="2"/>
  </si>
  <si>
    <t>データベース圧縮率</t>
    <rPh sb="6" eb="8">
      <t>アッシュク</t>
    </rPh>
    <rPh sb="8" eb="9">
      <t>リツ</t>
    </rPh>
    <phoneticPr fontId="2"/>
  </si>
  <si>
    <t>データベース（1年目）</t>
    <rPh sb="8" eb="10">
      <t>ネンメ</t>
    </rPh>
    <phoneticPr fontId="2"/>
  </si>
  <si>
    <t>CSVサイズ
（MB/日）</t>
    <rPh sb="11" eb="12">
      <t>ニチ</t>
    </rPh>
    <phoneticPr fontId="2"/>
  </si>
  <si>
    <t>する</t>
  </si>
  <si>
    <t>Syslog Receiver</t>
    <phoneticPr fontId="2"/>
  </si>
  <si>
    <t>データストア
保存日数</t>
    <rPh sb="7" eb="9">
      <t>ホゾン</t>
    </rPh>
    <rPh sb="9" eb="11">
      <t>ニッスウ</t>
    </rPh>
    <phoneticPr fontId="2"/>
  </si>
  <si>
    <t>データベース
保存日数</t>
    <rPh sb="7" eb="9">
      <t>ホゾン</t>
    </rPh>
    <rPh sb="9" eb="11">
      <t>ニッスウ</t>
    </rPh>
    <phoneticPr fontId="2"/>
  </si>
  <si>
    <t>Kiwi CSV</t>
    <phoneticPr fontId="2"/>
  </si>
  <si>
    <t>ﾘｱﾙﾀｲﾑｲﾍﾞﾝﾄﾛｸﾞ</t>
    <phoneticPr fontId="2"/>
  </si>
  <si>
    <t>ｻｰﾊﾞﾌｧｲﾙ操作ﾛｸﾞ</t>
    <rPh sb="8" eb="10">
      <t>ソウサ</t>
    </rPh>
    <phoneticPr fontId="2"/>
  </si>
  <si>
    <t>資産ｱﾗｰﾑﾛｸﾞ</t>
    <rPh sb="0" eb="2">
      <t>シサン</t>
    </rPh>
    <phoneticPr fontId="2"/>
  </si>
  <si>
    <t>Webｱｸｾｽﾛｸﾞ</t>
    <phoneticPr fontId="2"/>
  </si>
  <si>
    <t>ﾌﾟﾘﾝﾄﾛｸﾞ</t>
    <phoneticPr fontId="2"/>
  </si>
  <si>
    <t>ｱﾌﾟﾘｹｰｼｮﾝﾀｽｸﾛｸﾞ</t>
    <phoneticPr fontId="2"/>
  </si>
  <si>
    <t>ｱﾌﾟﾘｹｰｼｮﾝ禁止ﾛｸﾞ</t>
    <rPh sb="9" eb="11">
      <t>キンシ</t>
    </rPh>
    <phoneticPr fontId="2"/>
  </si>
  <si>
    <t>新規ｱﾌﾟﾘｹｰｼｮﾝﾛｸﾞ</t>
    <rPh sb="0" eb="2">
      <t>シンキ</t>
    </rPh>
    <phoneticPr fontId="2"/>
  </si>
  <si>
    <t>接続ﾛｸﾞ</t>
    <rPh sb="0" eb="2">
      <t>セツゾク</t>
    </rPh>
    <phoneticPr fontId="2"/>
  </si>
  <si>
    <t>ｱﾌﾟﾘｹｰｼｮﾝ監査ﾛｸﾞ</t>
    <rPh sb="9" eb="11">
      <t>カンサ</t>
    </rPh>
    <phoneticPr fontId="2"/>
  </si>
  <si>
    <t>ｴｰｼﾞｪﾝﾄOnOffﾛｸﾞ</t>
    <phoneticPr fontId="2"/>
  </si>
  <si>
    <t>ﾄﾞﾒｲﾝﾛｸﾞｵﾝﾛｸﾞｵﾌﾛｸﾞ</t>
    <phoneticPr fontId="2"/>
  </si>
  <si>
    <t>基本領域(GB)</t>
    <rPh sb="0" eb="2">
      <t>キホン</t>
    </rPh>
    <rPh sb="2" eb="4">
      <t>リョウイキ</t>
    </rPh>
    <phoneticPr fontId="2"/>
  </si>
  <si>
    <t>作業領域(GB)</t>
    <rPh sb="0" eb="2">
      <t>サギョウ</t>
    </rPh>
    <rPh sb="2" eb="4">
      <t>リョウイキ</t>
    </rPh>
    <phoneticPr fontId="2"/>
  </si>
  <si>
    <t>データ保存領域(GB)</t>
    <rPh sb="3" eb="5">
      <t>ホゾン</t>
    </rPh>
    <rPh sb="5" eb="7">
      <t>リョウイキ</t>
    </rPh>
    <phoneticPr fontId="2"/>
  </si>
  <si>
    <t>データベース（指定保存日数）</t>
    <rPh sb="7" eb="9">
      <t>シテイ</t>
    </rPh>
    <rPh sb="9" eb="11">
      <t>ホゾン</t>
    </rPh>
    <rPh sb="11" eb="13">
      <t>ニッスウ</t>
    </rPh>
    <phoneticPr fontId="2"/>
  </si>
  <si>
    <t>【基本情報】</t>
    <rPh sb="1" eb="3">
      <t>キホン</t>
    </rPh>
    <rPh sb="3" eb="5">
      <t>ジョウホウ</t>
    </rPh>
    <phoneticPr fontId="2"/>
  </si>
  <si>
    <t>Cドライブ</t>
    <phoneticPr fontId="2"/>
  </si>
  <si>
    <t>C</t>
    <phoneticPr fontId="2"/>
  </si>
  <si>
    <t>Unicode化係数</t>
    <rPh sb="7" eb="8">
      <t>カ</t>
    </rPh>
    <rPh sb="8" eb="10">
      <t>ケイスウ</t>
    </rPh>
    <phoneticPr fontId="2"/>
  </si>
  <si>
    <t>ucsv化係数</t>
    <rPh sb="4" eb="5">
      <t>カ</t>
    </rPh>
    <rPh sb="5" eb="7">
      <t>ケイスウ</t>
    </rPh>
    <phoneticPr fontId="2"/>
  </si>
  <si>
    <t>Syslog</t>
    <phoneticPr fontId="2"/>
  </si>
  <si>
    <t>その他</t>
  </si>
  <si>
    <t>ﾛｸﾞｵﾝﾕｰｻﾞOnOffﾛｸﾞ</t>
    <phoneticPr fontId="2"/>
  </si>
  <si>
    <t>ﾒｰﾙ送信ﾛｸﾞ</t>
    <rPh sb="3" eb="5">
      <t>ソウシン</t>
    </rPh>
    <phoneticPr fontId="2"/>
  </si>
  <si>
    <t>外部変換プログラム</t>
    <rPh sb="0" eb="2">
      <t>ガイブ</t>
    </rPh>
    <rPh sb="2" eb="4">
      <t>ヘンカン</t>
    </rPh>
    <phoneticPr fontId="2"/>
  </si>
  <si>
    <t>アプリケーション</t>
    <phoneticPr fontId="2"/>
  </si>
  <si>
    <t>システム</t>
    <phoneticPr fontId="2"/>
  </si>
  <si>
    <t>セキュリティ</t>
    <phoneticPr fontId="2"/>
  </si>
  <si>
    <t>サーバサイドDB作成処理</t>
    <rPh sb="8" eb="10">
      <t>サクセイ</t>
    </rPh>
    <rPh sb="10" eb="12">
      <t>ショリ</t>
    </rPh>
    <phoneticPr fontId="2"/>
  </si>
  <si>
    <t>1ヶ月の日数</t>
    <rPh sb="2" eb="3">
      <t>ゲツ</t>
    </rPh>
    <rPh sb="4" eb="6">
      <t>ニッスウ</t>
    </rPh>
    <phoneticPr fontId="2"/>
  </si>
  <si>
    <t>最大処理単位CSV(MB)</t>
    <rPh sb="0" eb="2">
      <t>サイダイ</t>
    </rPh>
    <rPh sb="2" eb="4">
      <t>ショリ</t>
    </rPh>
    <rPh sb="4" eb="6">
      <t>タンイ</t>
    </rPh>
    <phoneticPr fontId="2"/>
  </si>
  <si>
    <t>データストア
サイズ（MB)</t>
    <phoneticPr fontId="2"/>
  </si>
  <si>
    <t>Unicode変換
後ｻｲｽﾞ（MB)</t>
    <rPh sb="7" eb="9">
      <t>ヘンカン</t>
    </rPh>
    <rPh sb="10" eb="11">
      <t>ゴ</t>
    </rPh>
    <phoneticPr fontId="2"/>
  </si>
  <si>
    <t>uscv変換後
サイズ（MB)</t>
    <rPh sb="4" eb="7">
      <t>ヘンカンゴ</t>
    </rPh>
    <phoneticPr fontId="2"/>
  </si>
  <si>
    <t>LanScopeCat
バージョン</t>
    <phoneticPr fontId="2"/>
  </si>
  <si>
    <t>なし</t>
  </si>
  <si>
    <t>-</t>
    <phoneticPr fontId="2"/>
  </si>
  <si>
    <t>Kiwi Syslog Serverの
CSVファイル出力先</t>
    <rPh sb="27" eb="29">
      <t>シュツリョク</t>
    </rPh>
    <rPh sb="29" eb="30">
      <t>サキ</t>
    </rPh>
    <phoneticPr fontId="2"/>
  </si>
  <si>
    <t>ログレビサーバ上</t>
  </si>
  <si>
    <t>LanScope Cat Receiver</t>
    <phoneticPr fontId="2"/>
  </si>
  <si>
    <t>データベース保存日数をログ種別ごとに指定する場合に保存日数を入力してください。</t>
    <rPh sb="6" eb="8">
      <t>ホゾン</t>
    </rPh>
    <rPh sb="8" eb="10">
      <t>ニッスウ</t>
    </rPh>
    <rPh sb="13" eb="15">
      <t>シュベツ</t>
    </rPh>
    <rPh sb="18" eb="20">
      <t>シテイ</t>
    </rPh>
    <rPh sb="22" eb="24">
      <t>バアイ</t>
    </rPh>
    <rPh sb="25" eb="27">
      <t>ホゾン</t>
    </rPh>
    <rPh sb="27" eb="29">
      <t>ニッスウ</t>
    </rPh>
    <rPh sb="30" eb="32">
      <t>ニュウリョク</t>
    </rPh>
    <phoneticPr fontId="2"/>
  </si>
  <si>
    <t>取得する</t>
  </si>
  <si>
    <t>セキュリティ（ログオンログオフログ）</t>
    <phoneticPr fontId="2"/>
  </si>
  <si>
    <t>D</t>
    <phoneticPr fontId="2"/>
  </si>
  <si>
    <t>GB</t>
    <phoneticPr fontId="2"/>
  </si>
  <si>
    <t>GB追加</t>
    <rPh sb="2" eb="4">
      <t>ツイカ</t>
    </rPh>
    <phoneticPr fontId="2"/>
  </si>
  <si>
    <t>Dドライブ</t>
    <phoneticPr fontId="2"/>
  </si>
  <si>
    <t>入力ファイルの
文字コード</t>
    <rPh sb="0" eb="2">
      <t>ニュウリョク</t>
    </rPh>
    <rPh sb="8" eb="10">
      <t>モジ</t>
    </rPh>
    <phoneticPr fontId="2"/>
  </si>
  <si>
    <t>LogReviで
ソートするか</t>
    <phoneticPr fontId="2"/>
  </si>
  <si>
    <t>あり</t>
  </si>
  <si>
    <t>あり</t>
    <phoneticPr fontId="2"/>
  </si>
  <si>
    <t>パイプライン処理</t>
    <rPh sb="6" eb="8">
      <t>ショリ</t>
    </rPh>
    <phoneticPr fontId="2"/>
  </si>
  <si>
    <t>データストア定時処理</t>
    <rPh sb="6" eb="8">
      <t>テイジ</t>
    </rPh>
    <rPh sb="8" eb="10">
      <t>ショリ</t>
    </rPh>
    <phoneticPr fontId="2"/>
  </si>
  <si>
    <t>日数指定DBサイズ(MB)</t>
    <rPh sb="0" eb="2">
      <t>ニッスウ</t>
    </rPh>
    <rPh sb="2" eb="4">
      <t>シテイ</t>
    </rPh>
    <phoneticPr fontId="2"/>
  </si>
  <si>
    <t>Basic Receiver(WindowsｲﾍﾞﾝﾄﾛｸﾞReceiver含)</t>
    <rPh sb="38" eb="39">
      <t>フク</t>
    </rPh>
    <phoneticPr fontId="2"/>
  </si>
  <si>
    <t>倍</t>
    <rPh sb="0" eb="1">
      <t>バイ</t>
    </rPh>
    <phoneticPr fontId="2"/>
  </si>
  <si>
    <t>日</t>
    <rPh sb="0" eb="1">
      <t>ニチ</t>
    </rPh>
    <phoneticPr fontId="2"/>
  </si>
  <si>
    <t>サーバあたりの同時処理数</t>
    <rPh sb="7" eb="9">
      <t>ドウジ</t>
    </rPh>
    <rPh sb="9" eb="11">
      <t>ショリ</t>
    </rPh>
    <rPh sb="11" eb="12">
      <t>スウ</t>
    </rPh>
    <phoneticPr fontId="2"/>
  </si>
  <si>
    <t>ｾｷｭﾘﾃｨ(ﾛｸﾞｵﾝﾛｸﾞｵﾌ)のレコード数割合</t>
    <rPh sb="23" eb="24">
      <t>スウ</t>
    </rPh>
    <rPh sb="24" eb="26">
      <t>ワリアイ</t>
    </rPh>
    <phoneticPr fontId="2"/>
  </si>
  <si>
    <t>データストア格納領域</t>
    <phoneticPr fontId="2"/>
  </si>
  <si>
    <t>＜係数＞</t>
    <rPh sb="1" eb="3">
      <t>ケイスウ</t>
    </rPh>
    <phoneticPr fontId="2"/>
  </si>
  <si>
    <t>Unicode変換
後最大処理単位ｻｲｽﾞ（MB)</t>
    <rPh sb="7" eb="9">
      <t>ヘンカン</t>
    </rPh>
    <rPh sb="10" eb="11">
      <t>ゴ</t>
    </rPh>
    <phoneticPr fontId="2"/>
  </si>
  <si>
    <t>uscv変換後
最大処理単位
サイズ（MB)</t>
    <rPh sb="4" eb="7">
      <t>ヘンカンゴ</t>
    </rPh>
    <phoneticPr fontId="2"/>
  </si>
  <si>
    <t>パイプライン処理
一時領域（MB)
ソート：する
外部変換PG:　あり</t>
    <rPh sb="6" eb="8">
      <t>ショリ</t>
    </rPh>
    <rPh sb="9" eb="11">
      <t>イチジ</t>
    </rPh>
    <rPh sb="11" eb="13">
      <t>リョウイキ</t>
    </rPh>
    <rPh sb="25" eb="27">
      <t>ガイブ</t>
    </rPh>
    <rPh sb="27" eb="29">
      <t>ヘンカン</t>
    </rPh>
    <phoneticPr fontId="2"/>
  </si>
  <si>
    <t>パイプライン処理
一時領域（MB)
ソート：する
外部変換PG:　なし</t>
    <rPh sb="6" eb="8">
      <t>ショリ</t>
    </rPh>
    <rPh sb="9" eb="11">
      <t>イチジ</t>
    </rPh>
    <rPh sb="11" eb="13">
      <t>リョウイキ</t>
    </rPh>
    <rPh sb="25" eb="27">
      <t>ガイブ</t>
    </rPh>
    <rPh sb="27" eb="29">
      <t>ヘンカン</t>
    </rPh>
    <phoneticPr fontId="2"/>
  </si>
  <si>
    <t>パイプライン処理
一時領域（MB)
ソート：しない
外部変換PG:　あり</t>
    <rPh sb="6" eb="8">
      <t>ショリ</t>
    </rPh>
    <rPh sb="9" eb="11">
      <t>イチジ</t>
    </rPh>
    <rPh sb="11" eb="13">
      <t>リョウイキ</t>
    </rPh>
    <rPh sb="26" eb="28">
      <t>ガイブ</t>
    </rPh>
    <rPh sb="28" eb="30">
      <t>ヘンカン</t>
    </rPh>
    <phoneticPr fontId="2"/>
  </si>
  <si>
    <t>パイプライン処理
一時領域（MB)
ソート：しない
外部変換PG:　なし</t>
    <rPh sb="6" eb="8">
      <t>ショリ</t>
    </rPh>
    <rPh sb="9" eb="11">
      <t>イチジ</t>
    </rPh>
    <rPh sb="11" eb="13">
      <t>リョウイキ</t>
    </rPh>
    <rPh sb="26" eb="28">
      <t>ガイブ</t>
    </rPh>
    <rPh sb="28" eb="30">
      <t>ヘンカン</t>
    </rPh>
    <phoneticPr fontId="2"/>
  </si>
  <si>
    <t>ファイル数</t>
    <rPh sb="4" eb="5">
      <t>スウ</t>
    </rPh>
    <phoneticPr fontId="2"/>
  </si>
  <si>
    <t>CSVサイズ
（MB/日・ファイル）</t>
    <rPh sb="11" eb="12">
      <t>ニチ</t>
    </rPh>
    <phoneticPr fontId="2"/>
  </si>
  <si>
    <t>合計</t>
    <rPh sb="0" eb="2">
      <t>ゴウケイ</t>
    </rPh>
    <phoneticPr fontId="2"/>
  </si>
  <si>
    <t>合計サイズ(MB)</t>
    <rPh sb="0" eb="2">
      <t>ゴウケイ</t>
    </rPh>
    <phoneticPr fontId="2"/>
  </si>
  <si>
    <t>Cat8</t>
  </si>
  <si>
    <t>Aログ</t>
    <phoneticPr fontId="2"/>
  </si>
  <si>
    <t>Bログ</t>
    <phoneticPr fontId="2"/>
  </si>
  <si>
    <t>Cログ</t>
    <phoneticPr fontId="2"/>
  </si>
  <si>
    <t>Dログ</t>
    <phoneticPr fontId="2"/>
  </si>
  <si>
    <t>Eログ</t>
    <phoneticPr fontId="2"/>
  </si>
  <si>
    <t>AAログ</t>
    <phoneticPr fontId="2"/>
  </si>
  <si>
    <t>BBログ</t>
    <phoneticPr fontId="2"/>
  </si>
  <si>
    <t>CCログ</t>
    <phoneticPr fontId="2"/>
  </si>
  <si>
    <t>DDログ</t>
    <phoneticPr fontId="2"/>
  </si>
  <si>
    <t>EEログ</t>
    <phoneticPr fontId="2"/>
  </si>
  <si>
    <t>SKYSEA Client View Receiver</t>
    <phoneticPr fontId="2"/>
  </si>
  <si>
    <t>しない</t>
  </si>
  <si>
    <t>Unicode</t>
  </si>
  <si>
    <t>Webアクセス</t>
    <phoneticPr fontId="2"/>
  </si>
  <si>
    <t>クリップボード</t>
    <phoneticPr fontId="2"/>
  </si>
  <si>
    <t>クライアント操作</t>
    <phoneticPr fontId="2"/>
  </si>
  <si>
    <t>ドライブ</t>
    <phoneticPr fontId="2"/>
  </si>
  <si>
    <t>ファイルアクセス</t>
    <phoneticPr fontId="2"/>
  </si>
  <si>
    <t>ファイル操作</t>
    <phoneticPr fontId="2"/>
  </si>
  <si>
    <t>フォルダ共有</t>
    <phoneticPr fontId="2"/>
  </si>
  <si>
    <t>プリント</t>
    <phoneticPr fontId="2"/>
  </si>
  <si>
    <t>メール</t>
    <phoneticPr fontId="2"/>
  </si>
  <si>
    <t>不許可端末</t>
    <phoneticPr fontId="2"/>
  </si>
  <si>
    <t>不許可端末(遮断ユニット)</t>
    <phoneticPr fontId="2"/>
  </si>
  <si>
    <t>想定外TCP通信</t>
    <phoneticPr fontId="2"/>
  </si>
  <si>
    <t>通信デバイス</t>
    <phoneticPr fontId="2"/>
  </si>
  <si>
    <t>ログ種別ごとに、データベース保存日数を指定する場合には保存日数を入力してください。</t>
    <phoneticPr fontId="2"/>
  </si>
  <si>
    <t>指定する必要はありません。</t>
    <rPh sb="0" eb="2">
      <t>シテイ</t>
    </rPh>
    <rPh sb="4" eb="6">
      <t>ヒツヨウ</t>
    </rPh>
    <phoneticPr fontId="2"/>
  </si>
  <si>
    <t>1日分のログファイルサイズを指定します。</t>
    <phoneticPr fontId="2"/>
  </si>
  <si>
    <t>1日分のログファイルサイズを指定します。</t>
    <rPh sb="1" eb="3">
      <t>ニチブン</t>
    </rPh>
    <rPh sb="14" eb="16">
      <t>シテイ</t>
    </rPh>
    <phoneticPr fontId="2"/>
  </si>
  <si>
    <t>指定する必要はありません。</t>
    <phoneticPr fontId="2"/>
  </si>
  <si>
    <t>LanScopeCatのバージョンを指定します。</t>
    <rPh sb="18" eb="20">
      <t>シテイ</t>
    </rPh>
    <phoneticPr fontId="2"/>
  </si>
  <si>
    <t>入力項目の説明テキストを示します。</t>
    <rPh sb="5" eb="7">
      <t>セツメイ</t>
    </rPh>
    <rPh sb="12" eb="13">
      <t>シメ</t>
    </rPh>
    <phoneticPr fontId="2"/>
  </si>
  <si>
    <t>自動算出項目を示します。値を入力する必要はありません。</t>
    <rPh sb="0" eb="2">
      <t>ジドウ</t>
    </rPh>
    <rPh sb="2" eb="4">
      <t>サンシュツ</t>
    </rPh>
    <rPh sb="4" eb="6">
      <t>コウモク</t>
    </rPh>
    <rPh sb="7" eb="8">
      <t>シメ</t>
    </rPh>
    <rPh sb="12" eb="13">
      <t>アタイ</t>
    </rPh>
    <rPh sb="14" eb="16">
      <t>ニュウリョク</t>
    </rPh>
    <rPh sb="18" eb="20">
      <t>ヒツヨウ</t>
    </rPh>
    <phoneticPr fontId="2"/>
  </si>
  <si>
    <t>操作履歴</t>
    <phoneticPr fontId="2"/>
  </si>
  <si>
    <t>通信ﾃﾞﾊﾞｲｽﾛｸﾞ</t>
    <rPh sb="0" eb="2">
      <t>ツウシン</t>
    </rPh>
    <phoneticPr fontId="2"/>
  </si>
  <si>
    <t>Basic Receiverのパイプライン出力設定においてレコードのソートをするかを指定します。</t>
    <phoneticPr fontId="2"/>
  </si>
  <si>
    <t>Basic Receiverのパイプライン入力設定において外部変換プログラムを使用するかを指定します。</t>
    <phoneticPr fontId="2"/>
  </si>
  <si>
    <t>既定値を示します。値を指定する必要はありません。</t>
    <rPh sb="4" eb="5">
      <t>シメ</t>
    </rPh>
    <rPh sb="9" eb="10">
      <t>アタイ</t>
    </rPh>
    <rPh sb="11" eb="13">
      <t>シテイ</t>
    </rPh>
    <phoneticPr fontId="2"/>
  </si>
  <si>
    <t>1日に出力されるログファイルの数を指定します。</t>
    <phoneticPr fontId="2"/>
  </si>
  <si>
    <t>ログファイルの文字コードを指定します。</t>
    <phoneticPr fontId="2"/>
  </si>
  <si>
    <t>DB保存日数を1年追加毎に</t>
    <phoneticPr fontId="2"/>
  </si>
  <si>
    <t>ログ種類ごとの保存日数の場合</t>
    <phoneticPr fontId="2"/>
  </si>
  <si>
    <t>年保存の場合</t>
    <phoneticPr fontId="2"/>
  </si>
  <si>
    <t>DB</t>
    <phoneticPr fontId="2"/>
  </si>
  <si>
    <t>&lt;Dドライブ参考&gt;</t>
    <phoneticPr fontId="2"/>
  </si>
  <si>
    <r>
      <t>保存日数を指定します。
値が特定できない場合に下記にしたがってください。
・月次処理「する」の場合、保存日数は</t>
    </r>
    <r>
      <rPr>
        <b/>
        <sz val="11"/>
        <color theme="1"/>
        <rFont val="ＭＳ Ｐゴシック"/>
        <family val="3"/>
        <charset val="128"/>
        <scheme val="minor"/>
      </rPr>
      <t>60日</t>
    </r>
    <r>
      <rPr>
        <sz val="11"/>
        <color theme="1"/>
        <rFont val="ＭＳ Ｐゴシック"/>
        <family val="2"/>
        <charset val="128"/>
        <scheme val="minor"/>
      </rPr>
      <t>とします。
・月次処理「しない」の場合、保存日数は</t>
    </r>
    <r>
      <rPr>
        <b/>
        <sz val="11"/>
        <color theme="1"/>
        <rFont val="ＭＳ Ｐゴシック"/>
        <family val="3"/>
        <charset val="128"/>
        <scheme val="minor"/>
      </rPr>
      <t>30日以下</t>
    </r>
    <r>
      <rPr>
        <sz val="11"/>
        <color theme="1"/>
        <rFont val="ＭＳ Ｐゴシック"/>
        <family val="2"/>
        <charset val="128"/>
        <scheme val="minor"/>
      </rPr>
      <t xml:space="preserve">とします。
</t>
    </r>
    <rPh sb="87" eb="89">
      <t>イカ</t>
    </rPh>
    <phoneticPr fontId="2"/>
  </si>
  <si>
    <t>1日分の1ファイルあたりのログファイルサイズを指定します。</t>
    <phoneticPr fontId="2"/>
  </si>
  <si>
    <t>スレーブサーバ</t>
    <phoneticPr fontId="2"/>
  </si>
  <si>
    <t>マスタサーバ</t>
    <phoneticPr fontId="2"/>
  </si>
  <si>
    <t>＜内訳＞</t>
    <rPh sb="1" eb="3">
      <t>ウチワケ</t>
    </rPh>
    <phoneticPr fontId="2"/>
  </si>
  <si>
    <t>OS領域（システム領域含む）</t>
    <rPh sb="2" eb="4">
      <t>リョウイキ</t>
    </rPh>
    <rPh sb="9" eb="11">
      <t>リョウイキ</t>
    </rPh>
    <rPh sb="11" eb="12">
      <t>フク</t>
    </rPh>
    <phoneticPr fontId="2"/>
  </si>
  <si>
    <t>＜利用手順＞</t>
    <rPh sb="1" eb="3">
      <t>リヨウ</t>
    </rPh>
    <rPh sb="3" eb="5">
      <t>テジュン</t>
    </rPh>
    <phoneticPr fontId="2"/>
  </si>
  <si>
    <t>手順①　基本情報の入力</t>
    <rPh sb="0" eb="2">
      <t>テジュン</t>
    </rPh>
    <rPh sb="4" eb="6">
      <t>キホン</t>
    </rPh>
    <rPh sb="6" eb="8">
      <t>ジョウホウ</t>
    </rPh>
    <rPh sb="9" eb="11">
      <t>ニュウリョク</t>
    </rPh>
    <phoneticPr fontId="2"/>
  </si>
  <si>
    <t>手順②　マスターサーバで受信させるログ情報の入力</t>
    <rPh sb="0" eb="2">
      <t>テジュン</t>
    </rPh>
    <rPh sb="12" eb="14">
      <t>ジュシン</t>
    </rPh>
    <rPh sb="19" eb="21">
      <t>ジョウホウ</t>
    </rPh>
    <rPh sb="22" eb="24">
      <t>ニュウリョク</t>
    </rPh>
    <phoneticPr fontId="2"/>
  </si>
  <si>
    <t>同時処理ライセンスを追加する場合には、【基本情報】の「サーバあたりの同時処理数」に値を入力してください。</t>
    <phoneticPr fontId="2"/>
  </si>
  <si>
    <t>※1つのサーバ上で行う同時処理の値を入力します。同時処理ライセンス1Lにつき、同時処理数は「2」です。</t>
    <phoneticPr fontId="2"/>
  </si>
  <si>
    <t>例1）同時処理ライセンス1L追加し、マスタサーバで同時処理する場合・・・　「サーバあたりの同時処理数　=　4」</t>
    <phoneticPr fontId="2"/>
  </si>
  <si>
    <t>例2）同時処理ライセンス1L追加し、マスタサーバとスレーブサーバ構成にする場合・・・　「サーバあたりの同時処理数　=　2」</t>
    <phoneticPr fontId="2"/>
  </si>
  <si>
    <t>例3）同時処理ライセンス3L追加し、マスタサーバとスレーブサーバ構成で、各サーバの同時処理数も増やす場合・・・　「サーバあたりの同時処理数　=　4」</t>
    <phoneticPr fontId="2"/>
  </si>
  <si>
    <t>黄色のセルに、対象ログの情報、データの保存期間等の情報を入力してください。</t>
    <phoneticPr fontId="2"/>
  </si>
  <si>
    <r>
      <t xml:space="preserve">■Syslog　（Kiwi Syslog Server)
</t>
    </r>
    <r>
      <rPr>
        <sz val="11"/>
        <color theme="1"/>
        <rFont val="ＭＳ Ｐゴシック"/>
        <family val="3"/>
        <charset val="128"/>
        <scheme val="minor"/>
      </rPr>
      <t>　（Syslog Receiverで収集）</t>
    </r>
    <rPh sb="47" eb="49">
      <t>シュウシュウ</t>
    </rPh>
    <phoneticPr fontId="2"/>
  </si>
  <si>
    <r>
      <t xml:space="preserve">■Windowsイベントログ
</t>
    </r>
    <r>
      <rPr>
        <sz val="11"/>
        <color theme="1"/>
        <rFont val="ＭＳ Ｐゴシック"/>
        <family val="3"/>
        <charset val="128"/>
        <scheme val="minor"/>
      </rPr>
      <t>　（Windows イベントログ Receiverで収集）</t>
    </r>
    <rPh sb="41" eb="43">
      <t>シュウシュウ</t>
    </rPh>
    <phoneticPr fontId="2"/>
  </si>
  <si>
    <r>
      <t xml:space="preserve">■テキスト形式ログファイル
</t>
    </r>
    <r>
      <rPr>
        <sz val="11"/>
        <color theme="1"/>
        <rFont val="ＭＳ Ｐゴシック"/>
        <family val="3"/>
        <charset val="128"/>
        <scheme val="minor"/>
      </rPr>
      <t>　（Basic Receiver (定義エディタ）で収集）</t>
    </r>
    <rPh sb="32" eb="34">
      <t>テイギ</t>
    </rPh>
    <rPh sb="40" eb="42">
      <t>シュウシュウ</t>
    </rPh>
    <phoneticPr fontId="2"/>
  </si>
  <si>
    <r>
      <t xml:space="preserve">■SKYSEA Client View
</t>
    </r>
    <r>
      <rPr>
        <sz val="11"/>
        <color theme="1"/>
        <rFont val="ＭＳ Ｐゴシック"/>
        <family val="3"/>
        <charset val="128"/>
        <scheme val="minor"/>
      </rPr>
      <t>　（SKYSEA Client View Receiverで収集）</t>
    </r>
    <rPh sb="50" eb="52">
      <t>シュウシュウ</t>
    </rPh>
    <phoneticPr fontId="2"/>
  </si>
  <si>
    <r>
      <t xml:space="preserve">■Lanscope Cat
</t>
    </r>
    <r>
      <rPr>
        <sz val="11"/>
        <color theme="1"/>
        <rFont val="ＭＳ Ｐゴシック"/>
        <family val="3"/>
        <charset val="128"/>
        <scheme val="minor"/>
      </rPr>
      <t>　（Lanscope Cat Receiverで収集）</t>
    </r>
    <rPh sb="38" eb="40">
      <t>シュウシュウ</t>
    </rPh>
    <phoneticPr fontId="2"/>
  </si>
  <si>
    <t>手順③　スレーブサーバで受信させるログ情報の入力</t>
    <rPh sb="0" eb="2">
      <t>テジュン</t>
    </rPh>
    <rPh sb="12" eb="14">
      <t>ジュシン</t>
    </rPh>
    <rPh sb="19" eb="21">
      <t>ジョウホウ</t>
    </rPh>
    <rPh sb="22" eb="24">
      <t>ニュウリョク</t>
    </rPh>
    <phoneticPr fontId="2"/>
  </si>
  <si>
    <t>GB以上</t>
    <rPh sb="2" eb="4">
      <t>イジョウ</t>
    </rPh>
    <phoneticPr fontId="2"/>
  </si>
  <si>
    <t>※スレーブサーバを使用しない場合は、スレーブサーバの算出結果は無視してください。</t>
    <rPh sb="9" eb="11">
      <t>シヨウ</t>
    </rPh>
    <rPh sb="14" eb="16">
      <t>バアイ</t>
    </rPh>
    <rPh sb="26" eb="28">
      <t>サンシュツ</t>
    </rPh>
    <rPh sb="28" eb="30">
      <t>ケッカ</t>
    </rPh>
    <rPh sb="31" eb="33">
      <t>ムシ</t>
    </rPh>
    <phoneticPr fontId="2"/>
  </si>
  <si>
    <t>【算出結果　（必要ディスクサイズ）】</t>
    <rPh sb="1" eb="3">
      <t>サンシュツ</t>
    </rPh>
    <rPh sb="3" eb="5">
      <t>ケッカ</t>
    </rPh>
    <rPh sb="7" eb="9">
      <t>ヒツヨウ</t>
    </rPh>
    <phoneticPr fontId="2"/>
  </si>
  <si>
    <t>はじめに</t>
    <phoneticPr fontId="2"/>
  </si>
  <si>
    <t>　（算出式2014/11現在）</t>
  </si>
  <si>
    <t>LogReviサーバ　ディスクサイズ算出シート （LogRevi ver.6.1）</t>
    <rPh sb="18" eb="20">
      <t>サンシュツ</t>
    </rPh>
    <phoneticPr fontId="2"/>
  </si>
  <si>
    <t>・算出結果はあくまでも目安値です。</t>
    <rPh sb="1" eb="3">
      <t>サンシュツ</t>
    </rPh>
    <rPh sb="3" eb="5">
      <t>ケッカ</t>
    </rPh>
    <rPh sb="11" eb="13">
      <t>メヤス</t>
    </rPh>
    <rPh sb="13" eb="14">
      <t>アタイ</t>
    </rPh>
    <phoneticPr fontId="2"/>
  </si>
  <si>
    <t>入力項目を示します。値を入力してください。</t>
    <rPh sb="5" eb="6">
      <t>シメ</t>
    </rPh>
    <rPh sb="10" eb="11">
      <t>アタイ</t>
    </rPh>
    <rPh sb="12" eb="14">
      <t>ニュウリョク</t>
    </rPh>
    <phoneticPr fontId="2"/>
  </si>
  <si>
    <r>
      <t>Kiwi CSV保存日数　（</t>
    </r>
    <r>
      <rPr>
        <sz val="11"/>
        <color theme="1"/>
        <rFont val="ＭＳ Ｐゴシック"/>
        <family val="3"/>
        <charset val="128"/>
        <scheme val="minor"/>
      </rPr>
      <t>※Syslogを取り込む場合のみ使用）</t>
    </r>
    <rPh sb="8" eb="10">
      <t>ホゾン</t>
    </rPh>
    <rPh sb="10" eb="12">
      <t>ニッスウ</t>
    </rPh>
    <rPh sb="22" eb="23">
      <t>ト</t>
    </rPh>
    <rPh sb="24" eb="25">
      <t>コ</t>
    </rPh>
    <rPh sb="26" eb="28">
      <t>バアイ</t>
    </rPh>
    <rPh sb="30" eb="32">
      <t>シヨウ</t>
    </rPh>
    <phoneticPr fontId="2"/>
  </si>
  <si>
    <t>月次処理の有無を指定します。
1日のログサイズが1GB～2GBを超える場合は「しない」推奨。</t>
    <rPh sb="17" eb="18">
      <t>ニチ</t>
    </rPh>
    <rPh sb="33" eb="34">
      <t>コ</t>
    </rPh>
    <rPh sb="36" eb="38">
      <t>バアイ</t>
    </rPh>
    <rPh sb="44" eb="46">
      <t>スイショウ</t>
    </rPh>
    <phoneticPr fontId="2"/>
  </si>
  <si>
    <t>＜前提＞</t>
    <rPh sb="1" eb="3">
      <t>ゼンテイ</t>
    </rPh>
    <phoneticPr fontId="2"/>
  </si>
  <si>
    <t>・LogReviのDBは元データの何%のサイズになる想定か：</t>
    <rPh sb="12" eb="13">
      <t>モト</t>
    </rPh>
    <rPh sb="17" eb="18">
      <t>ナン</t>
    </rPh>
    <rPh sb="26" eb="28">
      <t>ソウテイ</t>
    </rPh>
    <phoneticPr fontId="2"/>
  </si>
  <si>
    <t>・追加の同時処理ライセンス数：</t>
    <rPh sb="1" eb="3">
      <t>ツイカ</t>
    </rPh>
    <rPh sb="4" eb="6">
      <t>ドウジ</t>
    </rPh>
    <rPh sb="6" eb="8">
      <t>ショリ</t>
    </rPh>
    <rPh sb="13" eb="14">
      <t>スウ</t>
    </rPh>
    <phoneticPr fontId="2"/>
  </si>
  <si>
    <t>・スレーブサーバの使用有無</t>
    <rPh sb="9" eb="11">
      <t>シヨウ</t>
    </rPh>
    <rPh sb="11" eb="13">
      <t>ウム</t>
    </rPh>
    <phoneticPr fontId="2"/>
  </si>
  <si>
    <t>L</t>
    <phoneticPr fontId="2"/>
  </si>
  <si>
    <t>・1日あたりのログ受信量（マスタサーバ）</t>
    <rPh sb="2" eb="3">
      <t>ニチ</t>
    </rPh>
    <rPh sb="9" eb="11">
      <t>ジュシン</t>
    </rPh>
    <rPh sb="11" eb="12">
      <t>リョウ</t>
    </rPh>
    <phoneticPr fontId="2"/>
  </si>
  <si>
    <t>・1日あたりのログ受信量（スレーブサーバ）</t>
    <rPh sb="2" eb="3">
      <t>ニチ</t>
    </rPh>
    <rPh sb="9" eb="11">
      <t>ジュシン</t>
    </rPh>
    <rPh sb="11" eb="12">
      <t>リョウ</t>
    </rPh>
    <phoneticPr fontId="2"/>
  </si>
  <si>
    <t>＜ディスクサイズ＞</t>
    <phoneticPr fontId="2"/>
  </si>
  <si>
    <t>・本資料はLogReviサーバに必要なハードディスク容量のサイジングを行う際に参考にしてください。</t>
    <rPh sb="1" eb="2">
      <t>ホン</t>
    </rPh>
    <rPh sb="2" eb="4">
      <t>シリョウ</t>
    </rPh>
    <rPh sb="16" eb="18">
      <t>ヒツヨウ</t>
    </rPh>
    <rPh sb="26" eb="28">
      <t>ヨウリョウ</t>
    </rPh>
    <rPh sb="35" eb="36">
      <t>オコナ</t>
    </rPh>
    <rPh sb="37" eb="38">
      <t>サイ</t>
    </rPh>
    <rPh sb="39" eb="41">
      <t>サンコウ</t>
    </rPh>
    <phoneticPr fontId="2"/>
  </si>
  <si>
    <t xml:space="preserve">・大きなファイルを受信した場合や複数の処理が同時に発生した場合などに、一時的に作業領域が肥大化する可能性があります。
</t>
    <phoneticPr fontId="2"/>
  </si>
  <si>
    <t>　実際のLogReviの運用の際には、ログの取込み処理の時間をずらすなどの運用設計をしていただくようお願いいたします。</t>
    <rPh sb="28" eb="30">
      <t>ジカン</t>
    </rPh>
    <rPh sb="37" eb="39">
      <t>ウンヨウ</t>
    </rPh>
    <rPh sb="39" eb="41">
      <t>セッケイ</t>
    </rPh>
    <rPh sb="51" eb="52">
      <t>ネガ</t>
    </rPh>
    <phoneticPr fontId="2"/>
  </si>
  <si>
    <t>・スレーブサーバを2台以上ご利用の場合は、LogReviサポート窓口までお問い合わせください。</t>
    <rPh sb="10" eb="13">
      <t>ダイイジョウ</t>
    </rPh>
    <rPh sb="14" eb="16">
      <t>リヨウ</t>
    </rPh>
    <rPh sb="17" eb="19">
      <t>バアイ</t>
    </rPh>
    <rPh sb="32" eb="34">
      <t>マドグチ</t>
    </rPh>
    <rPh sb="37" eb="38">
      <t>ト</t>
    </rPh>
    <rPh sb="39" eb="40">
      <t>ア</t>
    </rPh>
    <phoneticPr fontId="2"/>
  </si>
  <si>
    <t>・手順①～③に必要な情報を入力し、結果は【算出結果　（必要ディスクサイズ）】を確認してください。</t>
    <rPh sb="1" eb="3">
      <t>テジュン</t>
    </rPh>
    <rPh sb="7" eb="9">
      <t>ヒツヨウ</t>
    </rPh>
    <rPh sb="10" eb="12">
      <t>ジョウホウ</t>
    </rPh>
    <rPh sb="13" eb="15">
      <t>ニュウリョク</t>
    </rPh>
    <rPh sb="17" eb="19">
      <t>ケッカ</t>
    </rPh>
    <rPh sb="21" eb="23">
      <t>サンシュツ</t>
    </rPh>
    <rPh sb="23" eb="25">
      <t>ケッカ</t>
    </rPh>
    <rPh sb="27" eb="29">
      <t>ヒツヨウ</t>
    </rPh>
    <rPh sb="39" eb="41">
      <t>カクニン</t>
    </rPh>
    <phoneticPr fontId="2"/>
  </si>
  <si>
    <t>■セルの分類</t>
    <phoneticPr fontId="2"/>
  </si>
  <si>
    <t>・データの内容やLogReviの設定によって、ログの圧縮率、必要な作業領域は変動します。</t>
    <rPh sb="5" eb="7">
      <t>ナイヨウ</t>
    </rPh>
    <rPh sb="16" eb="18">
      <t>セッテイ</t>
    </rPh>
    <rPh sb="26" eb="28">
      <t>アッシュク</t>
    </rPh>
    <rPh sb="28" eb="29">
      <t>リツ</t>
    </rPh>
    <rPh sb="30" eb="32">
      <t>ヒツヨウ</t>
    </rPh>
    <rPh sb="33" eb="35">
      <t>サギョウ</t>
    </rPh>
    <rPh sb="35" eb="37">
      <t>リョウイキ</t>
    </rPh>
    <rPh sb="38" eb="40">
      <t>ヘンドウ</t>
    </rPh>
    <phoneticPr fontId="2"/>
  </si>
  <si>
    <t>株式会社インテック
2016/5/31版</t>
    <rPh sb="0" eb="2">
      <t>カブシキ</t>
    </rPh>
    <rPh sb="2" eb="4">
      <t>カイシャ</t>
    </rPh>
    <rPh sb="19" eb="20">
      <t>バン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</si>
</sst>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Red]\-#,##0.0"/>
  </numFmts>
  <fonts count="19">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b/>
      <u/>
      <sz val="14"/>
      <color theme="1"/>
      <name val="ＭＳ Ｐゴシック"/>
      <family val="3"/>
      <charset val="128"/>
      <scheme val="minor"/>
    </font>
    <font>
      <b/>
      <sz val="9"/>
      <color indexed="81"/>
      <name val="ＭＳ Ｐゴシック"/>
      <family val="3"/>
      <charset val="128"/>
    </font>
    <font>
      <b/>
      <sz val="11"/>
      <color rgb="FFFF0000"/>
      <name val="ＭＳ Ｐゴシック"/>
      <family val="3"/>
      <charset val="128"/>
      <scheme val="minor"/>
    </font>
    <font>
      <sz val="8"/>
      <color theme="1"/>
      <name val="ＭＳ Ｐゴシック"/>
      <family val="2"/>
      <charset val="128"/>
      <scheme val="minor"/>
    </font>
    <font>
      <sz val="8"/>
      <color theme="1"/>
      <name val="ＭＳ Ｐゴシック"/>
      <family val="3"/>
      <charset val="128"/>
      <scheme val="minor"/>
    </font>
    <font>
      <b/>
      <sz val="11"/>
      <color theme="1"/>
      <name val="ＭＳ Ｐゴシック"/>
      <family val="3"/>
      <charset val="128"/>
      <scheme val="minor"/>
    </font>
    <font>
      <sz val="6"/>
      <color theme="1"/>
      <name val="ＭＳ Ｐゴシック"/>
      <family val="2"/>
      <charset val="128"/>
      <scheme val="minor"/>
    </font>
    <font>
      <sz val="9"/>
      <color indexed="81"/>
      <name val="ＭＳ Ｐゴシック"/>
      <family val="3"/>
      <charset val="128"/>
    </font>
    <font>
      <sz val="11"/>
      <name val="ＭＳ Ｐゴシック"/>
      <family val="2"/>
      <charset val="128"/>
      <scheme val="minor"/>
    </font>
    <font>
      <sz val="11"/>
      <color theme="1"/>
      <name val="ＭＳ Ｐゴシック"/>
      <family val="3"/>
      <charset val="128"/>
      <scheme val="minor"/>
    </font>
    <font>
      <u/>
      <sz val="14"/>
      <color theme="1"/>
      <name val="ＭＳ Ｐゴシック"/>
      <family val="3"/>
      <charset val="128"/>
      <scheme val="minor"/>
    </font>
    <font>
      <b/>
      <sz val="16"/>
      <name val="ＭＳ Ｐゴシック"/>
      <family val="3"/>
      <charset val="128"/>
      <scheme val="minor"/>
    </font>
    <font>
      <b/>
      <u/>
      <sz val="22"/>
      <color theme="1"/>
      <name val="ＭＳ Ｐゴシック"/>
      <family val="3"/>
      <charset val="128"/>
      <scheme val="minor"/>
    </font>
    <font>
      <b/>
      <sz val="16"/>
      <color theme="1"/>
      <name val="ＭＳ Ｐゴシック"/>
      <family val="3"/>
      <charset val="128"/>
      <scheme val="minor"/>
    </font>
  </fonts>
  <fills count="11">
    <fill>
      <patternFill patternType="none"/>
    </fill>
    <fill>
      <patternFill patternType="gray125"/>
    </fill>
    <fill>
      <patternFill patternType="solid">
        <fgColor theme="0" tint="-0.249977111117893"/>
        <bgColor indexed="64"/>
      </patternFill>
    </fill>
    <fill>
      <patternFill patternType="solid">
        <fgColor theme="5" tint="0.59999389629810485"/>
        <bgColor indexed="64"/>
      </patternFill>
    </fill>
    <fill>
      <patternFill patternType="solid">
        <fgColor theme="0" tint="-0.499984740745262"/>
        <bgColor indexed="64"/>
      </patternFill>
    </fill>
    <fill>
      <patternFill patternType="solid">
        <fgColor theme="0"/>
        <bgColor indexed="64"/>
      </patternFill>
    </fill>
    <fill>
      <patternFill patternType="solid">
        <fgColor rgb="FFFFC000"/>
        <bgColor indexed="64"/>
      </patternFill>
    </fill>
    <fill>
      <patternFill patternType="solid">
        <fgColor theme="5" tint="0.59996337778862885"/>
        <bgColor indexed="64"/>
      </patternFill>
    </fill>
    <fill>
      <patternFill patternType="solid">
        <fgColor rgb="FFFFFFCC"/>
        <bgColor indexed="64"/>
      </patternFill>
    </fill>
    <fill>
      <patternFill patternType="solid">
        <fgColor rgb="FFFFFF99"/>
        <bgColor indexed="64"/>
      </patternFill>
    </fill>
    <fill>
      <patternFill patternType="solid">
        <fgColor theme="4" tint="0.79998168889431442"/>
        <bgColor indexed="64"/>
      </patternFill>
    </fill>
  </fills>
  <borders count="24">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176">
    <xf numFmtId="0" fontId="0" fillId="0" borderId="0" xfId="0">
      <alignment vertical="center"/>
    </xf>
    <xf numFmtId="0" fontId="5" fillId="0" borderId="0" xfId="0" applyFont="1" applyProtection="1">
      <alignment vertical="center"/>
      <protection locked="0"/>
    </xf>
    <xf numFmtId="0" fontId="0" fillId="0" borderId="0" xfId="0" applyProtection="1">
      <alignment vertical="center"/>
      <protection locked="0"/>
    </xf>
    <xf numFmtId="0" fontId="0" fillId="0" borderId="4" xfId="0" applyBorder="1" applyProtection="1">
      <alignment vertical="center"/>
      <protection locked="0"/>
    </xf>
    <xf numFmtId="0" fontId="0" fillId="0" borderId="0" xfId="0" applyBorder="1" applyProtection="1">
      <alignment vertical="center"/>
      <protection locked="0"/>
    </xf>
    <xf numFmtId="0" fontId="0" fillId="0" borderId="0" xfId="0" applyAlignment="1" applyProtection="1">
      <alignment vertical="center"/>
      <protection locked="0"/>
    </xf>
    <xf numFmtId="0" fontId="10" fillId="5" borderId="11" xfId="0" applyFont="1" applyFill="1" applyBorder="1" applyProtection="1">
      <alignment vertical="center"/>
      <protection locked="0"/>
    </xf>
    <xf numFmtId="0" fontId="0" fillId="5" borderId="12" xfId="0" applyFill="1" applyBorder="1" applyProtection="1">
      <alignment vertical="center"/>
      <protection locked="0"/>
    </xf>
    <xf numFmtId="0" fontId="0" fillId="5" borderId="12" xfId="0" applyFill="1" applyBorder="1" applyAlignment="1" applyProtection="1">
      <alignment vertical="center"/>
      <protection locked="0"/>
    </xf>
    <xf numFmtId="0" fontId="0" fillId="5" borderId="13" xfId="0" applyFill="1" applyBorder="1" applyProtection="1">
      <alignment vertical="center"/>
      <protection locked="0"/>
    </xf>
    <xf numFmtId="0" fontId="0" fillId="5" borderId="14" xfId="0" applyFill="1" applyBorder="1" applyProtection="1">
      <alignment vertical="center"/>
      <protection locked="0"/>
    </xf>
    <xf numFmtId="0" fontId="10" fillId="5" borderId="0" xfId="0" applyFont="1" applyFill="1" applyBorder="1" applyProtection="1">
      <alignment vertical="center"/>
      <protection locked="0"/>
    </xf>
    <xf numFmtId="0" fontId="0" fillId="5" borderId="0" xfId="0" applyFill="1" applyBorder="1" applyProtection="1">
      <alignment vertical="center"/>
      <protection locked="0"/>
    </xf>
    <xf numFmtId="0" fontId="0" fillId="5" borderId="15" xfId="0" applyFill="1" applyBorder="1" applyProtection="1">
      <alignment vertical="center"/>
      <protection locked="0"/>
    </xf>
    <xf numFmtId="0" fontId="8" fillId="0" borderId="0" xfId="0" applyFont="1" applyAlignment="1" applyProtection="1">
      <alignment vertical="center" wrapText="1"/>
      <protection locked="0"/>
    </xf>
    <xf numFmtId="0" fontId="8" fillId="0" borderId="0" xfId="0" applyFont="1" applyFill="1" applyBorder="1" applyAlignment="1" applyProtection="1">
      <alignment horizontal="left" vertical="center" wrapText="1"/>
      <protection locked="0"/>
    </xf>
    <xf numFmtId="0" fontId="11" fillId="0" borderId="0" xfId="0" applyFont="1" applyAlignment="1" applyProtection="1">
      <alignment vertical="center" wrapText="1"/>
      <protection locked="0"/>
    </xf>
    <xf numFmtId="0" fontId="0" fillId="5" borderId="0" xfId="0" applyFill="1" applyBorder="1" applyAlignment="1" applyProtection="1">
      <alignment vertical="center"/>
      <protection locked="0"/>
    </xf>
    <xf numFmtId="0" fontId="9" fillId="5" borderId="0" xfId="0" applyFont="1" applyFill="1" applyBorder="1" applyAlignment="1" applyProtection="1">
      <alignment vertical="center" wrapText="1"/>
      <protection locked="0"/>
    </xf>
    <xf numFmtId="0" fontId="9" fillId="5" borderId="0" xfId="0" applyFont="1" applyFill="1" applyBorder="1" applyAlignment="1" applyProtection="1">
      <alignment vertical="center"/>
      <protection locked="0"/>
    </xf>
    <xf numFmtId="0" fontId="8" fillId="5" borderId="0" xfId="0" applyFont="1" applyFill="1" applyBorder="1" applyAlignment="1" applyProtection="1">
      <alignment vertical="center"/>
      <protection locked="0"/>
    </xf>
    <xf numFmtId="0" fontId="0" fillId="5" borderId="0" xfId="0" applyFill="1" applyBorder="1" applyAlignment="1" applyProtection="1">
      <alignment horizontal="left" vertical="center"/>
      <protection locked="0"/>
    </xf>
    <xf numFmtId="0" fontId="0" fillId="5" borderId="0" xfId="0" applyFill="1" applyBorder="1" applyAlignment="1" applyProtection="1">
      <alignment horizontal="center" vertical="center"/>
      <protection locked="0"/>
    </xf>
    <xf numFmtId="0" fontId="0" fillId="5" borderId="0" xfId="0" applyFill="1" applyProtection="1">
      <alignment vertical="center"/>
      <protection locked="0"/>
    </xf>
    <xf numFmtId="0" fontId="8" fillId="5" borderId="0" xfId="0" applyFont="1" applyFill="1" applyBorder="1" applyAlignment="1" applyProtection="1">
      <alignment vertical="center" wrapText="1"/>
      <protection locked="0"/>
    </xf>
    <xf numFmtId="0" fontId="0" fillId="5" borderId="10" xfId="0" applyFill="1" applyBorder="1" applyProtection="1">
      <alignment vertical="center"/>
      <protection locked="0"/>
    </xf>
    <xf numFmtId="0" fontId="0" fillId="5" borderId="6" xfId="0" applyFill="1" applyBorder="1" applyAlignment="1" applyProtection="1">
      <alignment horizontal="left" vertical="center"/>
      <protection locked="0"/>
    </xf>
    <xf numFmtId="0" fontId="0" fillId="5" borderId="6" xfId="0" applyFill="1" applyBorder="1" applyAlignment="1" applyProtection="1">
      <alignment horizontal="center" vertical="center"/>
      <protection locked="0"/>
    </xf>
    <xf numFmtId="0" fontId="0" fillId="5" borderId="6" xfId="0" applyFill="1" applyBorder="1" applyProtection="1">
      <alignment vertical="center"/>
      <protection locked="0"/>
    </xf>
    <xf numFmtId="0" fontId="0" fillId="5" borderId="7" xfId="0" applyFill="1" applyBorder="1" applyProtection="1">
      <alignment vertical="center"/>
      <protection locked="0"/>
    </xf>
    <xf numFmtId="0" fontId="0" fillId="0" borderId="0" xfId="0" applyBorder="1" applyAlignment="1" applyProtection="1">
      <alignment horizontal="left" vertical="center"/>
      <protection locked="0"/>
    </xf>
    <xf numFmtId="0" fontId="0" fillId="0" borderId="0" xfId="0" applyFill="1" applyBorder="1" applyAlignment="1" applyProtection="1">
      <alignment horizontal="left" vertical="center"/>
      <protection locked="0"/>
    </xf>
    <xf numFmtId="0" fontId="0" fillId="0" borderId="0" xfId="0" applyFill="1" applyBorder="1" applyAlignment="1" applyProtection="1">
      <alignment horizontal="center" vertical="center"/>
      <protection locked="0"/>
    </xf>
    <xf numFmtId="0" fontId="10" fillId="5" borderId="3" xfId="0" applyFont="1" applyFill="1" applyBorder="1" applyProtection="1">
      <alignment vertical="center"/>
      <protection locked="0"/>
    </xf>
    <xf numFmtId="0" fontId="10" fillId="5" borderId="6" xfId="0" applyFont="1" applyFill="1" applyBorder="1" applyProtection="1">
      <alignment vertical="center"/>
      <protection locked="0"/>
    </xf>
    <xf numFmtId="1" fontId="0" fillId="5" borderId="0" xfId="0" applyNumberFormat="1" applyFill="1" applyBorder="1" applyProtection="1">
      <alignment vertical="center"/>
      <protection locked="0"/>
    </xf>
    <xf numFmtId="0" fontId="0" fillId="5" borderId="8" xfId="0" applyFill="1" applyBorder="1" applyProtection="1">
      <alignment vertical="center"/>
      <protection locked="0"/>
    </xf>
    <xf numFmtId="0" fontId="0" fillId="5" borderId="3" xfId="0" applyFill="1" applyBorder="1" applyProtection="1">
      <alignment vertical="center"/>
      <protection locked="0"/>
    </xf>
    <xf numFmtId="1" fontId="0" fillId="5" borderId="0" xfId="0" applyNumberFormat="1" applyFill="1" applyBorder="1" applyAlignment="1" applyProtection="1">
      <alignment vertical="center"/>
      <protection locked="0"/>
    </xf>
    <xf numFmtId="0" fontId="0" fillId="5" borderId="8" xfId="0" applyFill="1" applyBorder="1" applyAlignment="1" applyProtection="1">
      <alignment horizontal="left" vertical="center"/>
      <protection locked="0"/>
    </xf>
    <xf numFmtId="0" fontId="0" fillId="5" borderId="3" xfId="0" applyFill="1" applyBorder="1" applyAlignment="1" applyProtection="1">
      <alignment horizontal="left" vertical="center"/>
      <protection locked="0"/>
    </xf>
    <xf numFmtId="0" fontId="10" fillId="5" borderId="6" xfId="0" applyFont="1" applyFill="1" applyBorder="1" applyAlignment="1" applyProtection="1">
      <alignment vertical="center"/>
      <protection locked="0"/>
    </xf>
    <xf numFmtId="0" fontId="0" fillId="2" borderId="2" xfId="0" applyFill="1" applyBorder="1" applyAlignment="1" applyProtection="1">
      <alignment vertical="center"/>
      <protection locked="0"/>
    </xf>
    <xf numFmtId="176" fontId="0" fillId="2" borderId="2" xfId="0" applyNumberFormat="1" applyFill="1" applyBorder="1" applyAlignment="1" applyProtection="1">
      <alignment vertical="center"/>
      <protection locked="0"/>
    </xf>
    <xf numFmtId="0" fontId="0" fillId="0" borderId="0" xfId="0" applyFill="1" applyBorder="1" applyProtection="1">
      <alignment vertical="center"/>
      <protection locked="0"/>
    </xf>
    <xf numFmtId="0" fontId="0" fillId="5" borderId="11" xfId="0" applyFill="1" applyBorder="1" applyProtection="1">
      <alignment vertical="center"/>
      <protection locked="0"/>
    </xf>
    <xf numFmtId="0" fontId="10" fillId="5" borderId="14" xfId="0" applyFont="1" applyFill="1" applyBorder="1" applyProtection="1">
      <alignment vertical="center"/>
      <protection locked="0"/>
    </xf>
    <xf numFmtId="0" fontId="14" fillId="5" borderId="10" xfId="0" applyFont="1" applyFill="1" applyBorder="1" applyProtection="1">
      <alignment vertical="center"/>
      <protection locked="0"/>
    </xf>
    <xf numFmtId="177" fontId="0" fillId="5" borderId="0" xfId="2" applyNumberFormat="1" applyFont="1" applyFill="1" applyBorder="1" applyAlignment="1" applyProtection="1">
      <alignment horizontal="center" vertical="center"/>
      <protection locked="0"/>
    </xf>
    <xf numFmtId="0" fontId="0" fillId="4" borderId="0" xfId="0" applyFill="1" applyBorder="1" applyProtection="1">
      <alignment vertical="center"/>
      <protection locked="0"/>
    </xf>
    <xf numFmtId="0" fontId="10" fillId="5" borderId="0" xfId="0" applyFont="1" applyFill="1" applyBorder="1" applyAlignment="1" applyProtection="1">
      <alignment horizontal="left" vertical="center"/>
      <protection locked="0"/>
    </xf>
    <xf numFmtId="176" fontId="0" fillId="7" borderId="2" xfId="0" applyNumberFormat="1" applyFill="1" applyBorder="1" applyAlignment="1" applyProtection="1">
      <alignment vertical="center"/>
      <protection locked="0"/>
    </xf>
    <xf numFmtId="0" fontId="0" fillId="6" borderId="0" xfId="0" applyFill="1" applyBorder="1" applyProtection="1">
      <alignment vertical="center"/>
      <protection locked="0"/>
    </xf>
    <xf numFmtId="0" fontId="7" fillId="0" borderId="0" xfId="0" applyFont="1" applyProtection="1">
      <alignment vertical="center"/>
      <protection locked="0"/>
    </xf>
    <xf numFmtId="1" fontId="10" fillId="5" borderId="0" xfId="0" applyNumberFormat="1" applyFont="1" applyFill="1" applyBorder="1" applyAlignment="1" applyProtection="1">
      <alignment horizontal="center" vertical="center"/>
      <protection locked="0"/>
    </xf>
    <xf numFmtId="0" fontId="0" fillId="0" borderId="3" xfId="0" applyBorder="1" applyProtection="1">
      <alignment vertical="center"/>
      <protection locked="0"/>
    </xf>
    <xf numFmtId="0" fontId="3" fillId="0" borderId="2" xfId="0" applyFont="1" applyBorder="1" applyAlignment="1" applyProtection="1">
      <alignment vertical="center"/>
      <protection locked="0"/>
    </xf>
    <xf numFmtId="0" fontId="3" fillId="0" borderId="0" xfId="0" applyFont="1" applyBorder="1" applyAlignment="1" applyProtection="1">
      <alignment vertical="center"/>
      <protection locked="0"/>
    </xf>
    <xf numFmtId="0" fontId="4" fillId="0" borderId="0" xfId="0" applyFont="1" applyFill="1" applyBorder="1" applyAlignment="1" applyProtection="1">
      <alignment vertical="center"/>
      <protection locked="0"/>
    </xf>
    <xf numFmtId="0" fontId="10" fillId="5" borderId="21" xfId="0" applyFont="1" applyFill="1" applyBorder="1" applyProtection="1">
      <alignment vertical="center"/>
      <protection locked="0"/>
    </xf>
    <xf numFmtId="0" fontId="0" fillId="5" borderId="19" xfId="0" applyFill="1" applyBorder="1" applyProtection="1">
      <alignment vertical="center"/>
      <protection locked="0"/>
    </xf>
    <xf numFmtId="0" fontId="10" fillId="5" borderId="19" xfId="0" applyFont="1" applyFill="1" applyBorder="1" applyProtection="1">
      <alignment vertical="center"/>
      <protection locked="0"/>
    </xf>
    <xf numFmtId="0" fontId="0" fillId="5" borderId="22" xfId="0" applyFill="1" applyBorder="1" applyProtection="1">
      <alignment vertical="center"/>
      <protection locked="0"/>
    </xf>
    <xf numFmtId="0" fontId="10" fillId="5" borderId="16" xfId="0" applyFont="1" applyFill="1" applyBorder="1" applyProtection="1">
      <alignment vertical="center"/>
      <protection locked="0"/>
    </xf>
    <xf numFmtId="0" fontId="0" fillId="5" borderId="9" xfId="0" applyFill="1" applyBorder="1" applyProtection="1">
      <alignment vertical="center"/>
      <protection locked="0"/>
    </xf>
    <xf numFmtId="0" fontId="0" fillId="5" borderId="16" xfId="0" applyFill="1" applyBorder="1" applyProtection="1">
      <alignment vertical="center"/>
      <protection locked="0"/>
    </xf>
    <xf numFmtId="0" fontId="0" fillId="5" borderId="9" xfId="0" applyFill="1" applyBorder="1" applyAlignment="1" applyProtection="1">
      <alignment horizontal="left" vertical="center"/>
      <protection locked="0"/>
    </xf>
    <xf numFmtId="0" fontId="10" fillId="5" borderId="16" xfId="0" applyFont="1" applyFill="1" applyBorder="1" applyAlignment="1" applyProtection="1">
      <alignment horizontal="left" vertical="center"/>
      <protection locked="0"/>
    </xf>
    <xf numFmtId="0" fontId="0" fillId="5" borderId="9" xfId="0" applyFill="1" applyBorder="1" applyAlignment="1" applyProtection="1">
      <alignment horizontal="center" vertical="center"/>
      <protection locked="0"/>
    </xf>
    <xf numFmtId="0" fontId="0" fillId="5" borderId="23" xfId="0" applyFill="1" applyBorder="1" applyProtection="1">
      <alignment vertical="center"/>
      <protection locked="0"/>
    </xf>
    <xf numFmtId="0" fontId="0" fillId="5" borderId="1" xfId="0" applyFill="1" applyBorder="1" applyAlignment="1" applyProtection="1">
      <alignment horizontal="left" vertical="center"/>
      <protection locked="0"/>
    </xf>
    <xf numFmtId="0" fontId="0" fillId="5" borderId="1" xfId="0" applyFill="1" applyBorder="1" applyAlignment="1" applyProtection="1">
      <alignment horizontal="center" vertical="center"/>
      <protection locked="0"/>
    </xf>
    <xf numFmtId="0" fontId="0" fillId="5" borderId="20" xfId="0" applyFill="1" applyBorder="1" applyAlignment="1" applyProtection="1">
      <alignment horizontal="center" vertical="center"/>
      <protection locked="0"/>
    </xf>
    <xf numFmtId="0" fontId="0" fillId="4" borderId="14" xfId="0" applyFill="1" applyBorder="1" applyProtection="1">
      <alignment vertical="center"/>
      <protection locked="0"/>
    </xf>
    <xf numFmtId="0" fontId="0" fillId="6" borderId="14" xfId="0" applyFill="1" applyBorder="1" applyProtection="1">
      <alignment vertical="center"/>
      <protection locked="0"/>
    </xf>
    <xf numFmtId="0" fontId="0" fillId="7" borderId="10" xfId="0" applyFill="1" applyBorder="1" applyProtection="1">
      <alignment vertical="center"/>
      <protection locked="0"/>
    </xf>
    <xf numFmtId="0" fontId="0" fillId="7" borderId="6" xfId="0" applyFill="1" applyBorder="1" applyProtection="1">
      <alignment vertical="center"/>
      <protection locked="0"/>
    </xf>
    <xf numFmtId="0" fontId="15" fillId="0" borderId="0" xfId="0" applyFont="1" applyProtection="1">
      <alignment vertical="center"/>
      <protection locked="0"/>
    </xf>
    <xf numFmtId="0" fontId="0" fillId="0" borderId="12" xfId="0" applyBorder="1" applyProtection="1">
      <alignment vertical="center"/>
      <protection locked="0"/>
    </xf>
    <xf numFmtId="0" fontId="0" fillId="0" borderId="13" xfId="0" applyBorder="1" applyProtection="1">
      <alignment vertical="center"/>
      <protection locked="0"/>
    </xf>
    <xf numFmtId="0" fontId="0" fillId="0" borderId="15" xfId="0" applyBorder="1" applyProtection="1">
      <alignment vertical="center"/>
      <protection locked="0"/>
    </xf>
    <xf numFmtId="0" fontId="14" fillId="0" borderId="0" xfId="0" applyFont="1" applyBorder="1" applyProtection="1">
      <alignment vertical="center"/>
      <protection locked="0"/>
    </xf>
    <xf numFmtId="0" fontId="0" fillId="0" borderId="0" xfId="0" quotePrefix="1" applyBorder="1" applyProtection="1">
      <alignment vertical="center"/>
      <protection locked="0"/>
    </xf>
    <xf numFmtId="0" fontId="0" fillId="0" borderId="6" xfId="0" applyBorder="1" applyProtection="1">
      <alignment vertical="center"/>
      <protection locked="0"/>
    </xf>
    <xf numFmtId="0" fontId="0" fillId="0" borderId="6" xfId="0" applyBorder="1" applyAlignment="1" applyProtection="1">
      <alignment vertical="center"/>
      <protection locked="0"/>
    </xf>
    <xf numFmtId="0" fontId="0" fillId="0" borderId="7" xfId="0" applyBorder="1" applyProtection="1">
      <alignment vertical="center"/>
      <protection locked="0"/>
    </xf>
    <xf numFmtId="0" fontId="14" fillId="5" borderId="8" xfId="0" applyFont="1" applyFill="1" applyBorder="1" applyProtection="1">
      <alignment vertical="center"/>
      <protection locked="0"/>
    </xf>
    <xf numFmtId="0" fontId="14" fillId="5" borderId="14" xfId="0" applyFont="1" applyFill="1" applyBorder="1" applyProtection="1">
      <alignment vertical="center"/>
      <protection locked="0"/>
    </xf>
    <xf numFmtId="0" fontId="14" fillId="5" borderId="3" xfId="0" applyFont="1" applyFill="1" applyBorder="1" applyProtection="1">
      <alignment vertical="center"/>
      <protection locked="0"/>
    </xf>
    <xf numFmtId="0" fontId="14" fillId="5" borderId="6" xfId="0" applyFont="1" applyFill="1" applyBorder="1" applyProtection="1">
      <alignment vertical="center"/>
      <protection locked="0"/>
    </xf>
    <xf numFmtId="0" fontId="16" fillId="0" borderId="0" xfId="0" applyFont="1" applyBorder="1" applyProtection="1">
      <alignment vertical="center"/>
      <protection locked="0"/>
    </xf>
    <xf numFmtId="0" fontId="0" fillId="9" borderId="14" xfId="0" applyFill="1" applyBorder="1" applyProtection="1">
      <alignment vertical="center"/>
      <protection locked="0"/>
    </xf>
    <xf numFmtId="0" fontId="0" fillId="9" borderId="0" xfId="0" applyFill="1" applyBorder="1" applyProtection="1">
      <alignment vertical="center"/>
      <protection locked="0"/>
    </xf>
    <xf numFmtId="0" fontId="0" fillId="10" borderId="14" xfId="0" applyFill="1" applyBorder="1" applyProtection="1">
      <alignment vertical="center"/>
      <protection locked="0"/>
    </xf>
    <xf numFmtId="0" fontId="0" fillId="10" borderId="0" xfId="0" applyFill="1" applyBorder="1" applyProtection="1">
      <alignment vertical="center"/>
      <protection locked="0"/>
    </xf>
    <xf numFmtId="0" fontId="0" fillId="0" borderId="2" xfId="0" applyFill="1" applyBorder="1" applyAlignment="1" applyProtection="1">
      <alignment horizontal="center" vertical="center"/>
      <protection locked="0"/>
    </xf>
    <xf numFmtId="0" fontId="0" fillId="0" borderId="4" xfId="0" applyFill="1" applyBorder="1" applyAlignment="1" applyProtection="1">
      <alignment horizontal="left" vertical="center"/>
      <protection locked="0"/>
    </xf>
    <xf numFmtId="0" fontId="0" fillId="0" borderId="8" xfId="0" applyFill="1" applyBorder="1" applyAlignment="1" applyProtection="1">
      <alignment horizontal="left" vertical="center"/>
      <protection locked="0"/>
    </xf>
    <xf numFmtId="0" fontId="0" fillId="0" borderId="3" xfId="0" applyFill="1" applyBorder="1" applyAlignment="1" applyProtection="1">
      <alignment horizontal="left" vertical="center"/>
      <protection locked="0"/>
    </xf>
    <xf numFmtId="0" fontId="10" fillId="0" borderId="10" xfId="0" applyFont="1" applyFill="1" applyBorder="1" applyAlignment="1" applyProtection="1">
      <alignment vertical="center"/>
      <protection locked="0"/>
    </xf>
    <xf numFmtId="0" fontId="10" fillId="0" borderId="6" xfId="0" applyFont="1" applyFill="1" applyBorder="1" applyAlignment="1" applyProtection="1">
      <alignment vertical="center"/>
      <protection locked="0"/>
    </xf>
    <xf numFmtId="0" fontId="0" fillId="0" borderId="5" xfId="0" applyFill="1" applyBorder="1" applyAlignment="1" applyProtection="1">
      <alignment vertical="center"/>
      <protection locked="0"/>
    </xf>
    <xf numFmtId="0" fontId="14" fillId="5" borderId="0" xfId="0" applyFont="1" applyFill="1" applyBorder="1" applyProtection="1">
      <alignment vertical="center"/>
      <protection locked="0"/>
    </xf>
    <xf numFmtId="0" fontId="3" fillId="0" borderId="0" xfId="0" applyFont="1" applyFill="1" applyBorder="1" applyAlignment="1" applyProtection="1">
      <alignment vertical="center"/>
      <protection locked="0"/>
    </xf>
    <xf numFmtId="0" fontId="0" fillId="8" borderId="0" xfId="0" applyFill="1" applyBorder="1" applyProtection="1">
      <alignment vertical="center"/>
      <protection locked="0"/>
    </xf>
    <xf numFmtId="0" fontId="10" fillId="5" borderId="0" xfId="0" applyFont="1" applyFill="1" applyBorder="1" applyAlignment="1" applyProtection="1">
      <alignment vertical="center"/>
      <protection locked="0"/>
    </xf>
    <xf numFmtId="1" fontId="10" fillId="5" borderId="0" xfId="0" applyNumberFormat="1" applyFont="1" applyFill="1" applyBorder="1" applyAlignment="1" applyProtection="1">
      <alignment vertical="center"/>
      <protection locked="0"/>
    </xf>
    <xf numFmtId="0" fontId="17" fillId="0" borderId="0" xfId="0" applyFont="1" applyProtection="1">
      <alignment vertical="center"/>
      <protection locked="0"/>
    </xf>
    <xf numFmtId="0" fontId="0" fillId="5" borderId="14" xfId="0" applyFill="1" applyBorder="1" applyAlignment="1" applyProtection="1">
      <alignment vertical="center"/>
      <protection locked="0"/>
    </xf>
    <xf numFmtId="9" fontId="0" fillId="2" borderId="0" xfId="0" applyNumberFormat="1" applyFill="1" applyBorder="1" applyProtection="1">
      <alignment vertical="center"/>
    </xf>
    <xf numFmtId="0" fontId="0" fillId="3" borderId="0" xfId="0" applyFill="1" applyBorder="1" applyProtection="1">
      <alignment vertical="center"/>
    </xf>
    <xf numFmtId="38" fontId="0" fillId="7" borderId="0" xfId="0" applyNumberFormat="1" applyFill="1" applyBorder="1" applyProtection="1">
      <alignment vertical="center"/>
    </xf>
    <xf numFmtId="38" fontId="14" fillId="7" borderId="0" xfId="0" applyNumberFormat="1" applyFont="1" applyFill="1" applyBorder="1" applyProtection="1">
      <alignment vertical="center"/>
    </xf>
    <xf numFmtId="176" fontId="0" fillId="7" borderId="2" xfId="0" applyNumberFormat="1" applyFill="1" applyBorder="1" applyAlignment="1" applyProtection="1">
      <alignment vertical="center"/>
    </xf>
    <xf numFmtId="176" fontId="0" fillId="7" borderId="2" xfId="0" applyNumberFormat="1" applyFill="1" applyBorder="1" applyAlignment="1" applyProtection="1">
      <alignment horizontal="right" vertical="center"/>
    </xf>
    <xf numFmtId="0" fontId="0" fillId="0" borderId="4" xfId="0" applyFill="1" applyBorder="1" applyAlignment="1" applyProtection="1">
      <alignment horizontal="left" vertical="center"/>
      <protection locked="0"/>
    </xf>
    <xf numFmtId="0" fontId="0" fillId="0" borderId="8" xfId="0" applyFill="1" applyBorder="1" applyAlignment="1" applyProtection="1">
      <alignment horizontal="left" vertical="center"/>
      <protection locked="0"/>
    </xf>
    <xf numFmtId="0" fontId="0" fillId="5" borderId="8" xfId="0" applyFill="1" applyBorder="1" applyAlignment="1" applyProtection="1">
      <alignment horizontal="left" vertical="center"/>
      <protection locked="0"/>
    </xf>
    <xf numFmtId="0" fontId="0" fillId="5" borderId="3" xfId="0" applyFill="1" applyBorder="1" applyAlignment="1" applyProtection="1">
      <alignment horizontal="left" vertical="center"/>
      <protection locked="0"/>
    </xf>
    <xf numFmtId="0" fontId="0" fillId="5" borderId="4" xfId="0" applyFill="1" applyBorder="1" applyAlignment="1" applyProtection="1">
      <alignment horizontal="left" vertical="center"/>
      <protection locked="0"/>
    </xf>
    <xf numFmtId="0" fontId="10" fillId="5" borderId="2" xfId="0" applyFont="1" applyFill="1" applyBorder="1" applyAlignment="1" applyProtection="1">
      <alignment horizontal="left" vertical="top" wrapText="1"/>
      <protection locked="0"/>
    </xf>
    <xf numFmtId="0" fontId="10" fillId="5" borderId="2" xfId="0" applyFont="1" applyFill="1" applyBorder="1" applyAlignment="1" applyProtection="1">
      <alignment horizontal="left" vertical="top"/>
      <protection locked="0"/>
    </xf>
    <xf numFmtId="0" fontId="0" fillId="5" borderId="0" xfId="0" applyFill="1" applyBorder="1" applyAlignment="1" applyProtection="1">
      <alignment horizontal="left" vertical="center" wrapText="1"/>
      <protection locked="0"/>
    </xf>
    <xf numFmtId="0" fontId="0" fillId="0" borderId="17" xfId="0" applyFill="1" applyBorder="1" applyAlignment="1" applyProtection="1">
      <alignment horizontal="center" vertical="center"/>
      <protection locked="0"/>
    </xf>
    <xf numFmtId="0" fontId="0" fillId="0" borderId="18" xfId="0" applyFill="1" applyBorder="1" applyAlignment="1" applyProtection="1">
      <alignment horizontal="center" vertical="center"/>
      <protection locked="0"/>
    </xf>
    <xf numFmtId="0" fontId="0" fillId="0" borderId="5" xfId="0" applyFill="1" applyBorder="1" applyAlignment="1" applyProtection="1">
      <alignment horizontal="center" vertical="center"/>
      <protection locked="0"/>
    </xf>
    <xf numFmtId="0" fontId="0" fillId="0" borderId="2" xfId="0" applyBorder="1" applyAlignment="1" applyProtection="1">
      <alignment horizontal="left" vertical="center"/>
      <protection locked="0"/>
    </xf>
    <xf numFmtId="0" fontId="0" fillId="0" borderId="2" xfId="0" applyFont="1" applyBorder="1" applyAlignment="1" applyProtection="1">
      <alignment horizontal="left" vertical="center" wrapText="1"/>
      <protection locked="0"/>
    </xf>
    <xf numFmtId="0" fontId="14" fillId="0" borderId="2" xfId="0" applyFont="1" applyBorder="1" applyAlignment="1" applyProtection="1">
      <alignment horizontal="left" vertical="center" wrapText="1"/>
      <protection locked="0"/>
    </xf>
    <xf numFmtId="0" fontId="0" fillId="0" borderId="2" xfId="0" applyFont="1" applyBorder="1" applyAlignment="1" applyProtection="1">
      <alignment horizontal="left" vertical="center"/>
      <protection locked="0"/>
    </xf>
    <xf numFmtId="0" fontId="0" fillId="5" borderId="2" xfId="0" applyFill="1" applyBorder="1" applyAlignment="1" applyProtection="1">
      <alignment horizontal="left" vertical="center"/>
      <protection locked="0"/>
    </xf>
    <xf numFmtId="0" fontId="0" fillId="9" borderId="2" xfId="0" applyFill="1" applyBorder="1" applyAlignment="1" applyProtection="1">
      <alignment horizontal="center" vertical="center"/>
      <protection locked="0"/>
    </xf>
    <xf numFmtId="0" fontId="0" fillId="4" borderId="2" xfId="0" applyFill="1" applyBorder="1" applyAlignment="1" applyProtection="1">
      <alignment horizontal="center" vertical="center"/>
    </xf>
    <xf numFmtId="0" fontId="0" fillId="6" borderId="2" xfId="0" applyFill="1" applyBorder="1" applyAlignment="1" applyProtection="1">
      <alignment horizontal="center" vertical="center"/>
      <protection locked="0"/>
    </xf>
    <xf numFmtId="0" fontId="0" fillId="0" borderId="4" xfId="0" applyFill="1" applyBorder="1" applyAlignment="1" applyProtection="1">
      <alignment horizontal="left" vertical="center"/>
      <protection locked="0"/>
    </xf>
    <xf numFmtId="0" fontId="0" fillId="0" borderId="2" xfId="0" applyFill="1" applyBorder="1" applyAlignment="1" applyProtection="1">
      <alignment horizontal="left" vertical="center"/>
      <protection locked="0"/>
    </xf>
    <xf numFmtId="0" fontId="9" fillId="5" borderId="2"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18" fillId="3" borderId="2" xfId="0" applyFont="1" applyFill="1" applyBorder="1" applyAlignment="1" applyProtection="1">
      <alignment horizontal="center" vertical="center"/>
    </xf>
    <xf numFmtId="1" fontId="18" fillId="3" borderId="2" xfId="0" applyNumberFormat="1" applyFont="1" applyFill="1" applyBorder="1" applyAlignment="1" applyProtection="1">
      <alignment horizontal="center" vertical="center"/>
    </xf>
    <xf numFmtId="1" fontId="10" fillId="5" borderId="2" xfId="0" applyNumberFormat="1" applyFont="1" applyFill="1" applyBorder="1" applyAlignment="1" applyProtection="1">
      <alignment horizontal="center" vertical="center"/>
      <protection locked="0"/>
    </xf>
    <xf numFmtId="0" fontId="0" fillId="0" borderId="3" xfId="0" applyFill="1" applyBorder="1" applyAlignment="1" applyProtection="1">
      <alignment horizontal="left" vertical="center"/>
      <protection locked="0"/>
    </xf>
    <xf numFmtId="0" fontId="8" fillId="0" borderId="3" xfId="0" applyFont="1" applyFill="1" applyBorder="1" applyAlignment="1" applyProtection="1">
      <alignment horizontal="left" vertical="center"/>
      <protection locked="0"/>
    </xf>
    <xf numFmtId="0" fontId="9" fillId="0" borderId="3" xfId="0" applyFont="1" applyFill="1" applyBorder="1" applyAlignment="1" applyProtection="1">
      <alignment horizontal="left" vertical="center"/>
      <protection locked="0"/>
    </xf>
    <xf numFmtId="0" fontId="9" fillId="0" borderId="4" xfId="0" applyFont="1" applyFill="1" applyBorder="1" applyAlignment="1" applyProtection="1">
      <alignment horizontal="left" vertical="center"/>
      <protection locked="0"/>
    </xf>
    <xf numFmtId="0" fontId="0" fillId="0" borderId="8" xfId="0" applyFill="1" applyBorder="1" applyAlignment="1" applyProtection="1">
      <alignment horizontal="left" vertical="center"/>
      <protection locked="0"/>
    </xf>
    <xf numFmtId="0" fontId="8" fillId="0" borderId="4" xfId="0" applyFont="1" applyFill="1" applyBorder="1" applyAlignment="1" applyProtection="1">
      <alignment horizontal="left" vertical="center"/>
      <protection locked="0"/>
    </xf>
    <xf numFmtId="0" fontId="9" fillId="0" borderId="2" xfId="0" applyFont="1" applyFill="1" applyBorder="1" applyAlignment="1" applyProtection="1">
      <alignment horizontal="left" vertical="center"/>
      <protection locked="0"/>
    </xf>
    <xf numFmtId="1" fontId="0" fillId="3" borderId="8" xfId="0" applyNumberFormat="1" applyFill="1" applyBorder="1" applyAlignment="1" applyProtection="1">
      <alignment horizontal="center" vertical="center"/>
      <protection locked="0"/>
    </xf>
    <xf numFmtId="1" fontId="0" fillId="3" borderId="4" xfId="0" applyNumberFormat="1" applyFill="1" applyBorder="1" applyAlignment="1" applyProtection="1">
      <alignment horizontal="center" vertical="center"/>
      <protection locked="0"/>
    </xf>
    <xf numFmtId="0" fontId="10" fillId="5" borderId="0" xfId="0" applyFont="1" applyFill="1" applyBorder="1" applyAlignment="1" applyProtection="1">
      <alignment horizontal="left" vertical="center"/>
      <protection locked="0"/>
    </xf>
    <xf numFmtId="177" fontId="0" fillId="7" borderId="0" xfId="2" applyNumberFormat="1" applyFont="1" applyFill="1" applyBorder="1" applyAlignment="1" applyProtection="1">
      <alignment horizontal="center" vertical="center"/>
      <protection locked="0"/>
    </xf>
    <xf numFmtId="0" fontId="8" fillId="5" borderId="2" xfId="0" applyFont="1" applyFill="1" applyBorder="1" applyAlignment="1" applyProtection="1">
      <alignment horizontal="center" vertical="center" wrapText="1"/>
      <protection locked="0"/>
    </xf>
    <xf numFmtId="0" fontId="0" fillId="10" borderId="2" xfId="0" applyFill="1" applyBorder="1" applyAlignment="1" applyProtection="1">
      <alignment horizontal="left" vertical="top" wrapText="1"/>
      <protection locked="0"/>
    </xf>
    <xf numFmtId="0" fontId="0" fillId="10" borderId="2" xfId="0" applyFill="1" applyBorder="1" applyAlignment="1" applyProtection="1">
      <alignment horizontal="left" vertical="top"/>
      <protection locked="0"/>
    </xf>
    <xf numFmtId="177" fontId="0" fillId="10" borderId="2" xfId="2" applyNumberFormat="1" applyFont="1" applyFill="1" applyBorder="1" applyAlignment="1" applyProtection="1">
      <alignment horizontal="left" vertical="top" wrapText="1"/>
      <protection locked="0"/>
    </xf>
    <xf numFmtId="0" fontId="3" fillId="5" borderId="2" xfId="0" applyFont="1" applyFill="1" applyBorder="1" applyAlignment="1" applyProtection="1">
      <alignment horizontal="left" vertical="center" wrapText="1"/>
      <protection locked="0"/>
    </xf>
    <xf numFmtId="0" fontId="4" fillId="5" borderId="2" xfId="0" applyFont="1" applyFill="1" applyBorder="1" applyAlignment="1" applyProtection="1">
      <alignment horizontal="left" vertical="center"/>
      <protection locked="0"/>
    </xf>
    <xf numFmtId="0" fontId="3" fillId="9" borderId="2" xfId="0" applyFont="1" applyFill="1" applyBorder="1" applyAlignment="1" applyProtection="1">
      <alignment horizontal="center" vertical="center"/>
      <protection locked="0"/>
    </xf>
    <xf numFmtId="0" fontId="9" fillId="5" borderId="2" xfId="0" applyFont="1" applyFill="1" applyBorder="1" applyAlignment="1" applyProtection="1">
      <alignment horizontal="left" vertical="top"/>
      <protection locked="0"/>
    </xf>
    <xf numFmtId="0" fontId="0" fillId="9" borderId="3" xfId="0" applyFill="1" applyBorder="1" applyAlignment="1" applyProtection="1">
      <alignment horizontal="center" vertical="center"/>
      <protection locked="0"/>
    </xf>
    <xf numFmtId="177" fontId="0" fillId="10" borderId="2" xfId="2" applyNumberFormat="1" applyFont="1" applyFill="1" applyBorder="1" applyAlignment="1" applyProtection="1">
      <alignment horizontal="left" vertical="top"/>
      <protection locked="0"/>
    </xf>
    <xf numFmtId="0" fontId="9" fillId="0" borderId="2" xfId="0" applyFont="1" applyFill="1" applyBorder="1" applyAlignment="1" applyProtection="1">
      <alignment horizontal="center" vertical="center"/>
      <protection locked="0"/>
    </xf>
    <xf numFmtId="0" fontId="0" fillId="0" borderId="6" xfId="0" applyBorder="1" applyAlignment="1" applyProtection="1">
      <alignment horizontal="center" vertical="center" wrapText="1"/>
      <protection locked="0"/>
    </xf>
    <xf numFmtId="0" fontId="0" fillId="0" borderId="6" xfId="0" applyBorder="1" applyAlignment="1" applyProtection="1">
      <alignment horizontal="center" vertical="center"/>
      <protection locked="0"/>
    </xf>
    <xf numFmtId="0" fontId="0" fillId="9" borderId="2" xfId="0" applyFill="1" applyBorder="1" applyAlignment="1" applyProtection="1">
      <alignment horizontal="right" vertical="center"/>
      <protection locked="0"/>
    </xf>
    <xf numFmtId="9" fontId="13" fillId="4" borderId="8" xfId="1" applyFont="1" applyFill="1" applyBorder="1" applyAlignment="1" applyProtection="1">
      <alignment horizontal="center" vertical="center"/>
      <protection locked="0"/>
    </xf>
    <xf numFmtId="9" fontId="13" fillId="4" borderId="3" xfId="1" applyFont="1" applyFill="1" applyBorder="1" applyAlignment="1" applyProtection="1">
      <alignment horizontal="center" vertical="center"/>
      <protection locked="0"/>
    </xf>
    <xf numFmtId="9" fontId="0" fillId="4" borderId="2" xfId="1" applyFont="1" applyFill="1" applyBorder="1" applyAlignment="1" applyProtection="1">
      <alignment horizontal="right" vertical="center"/>
      <protection locked="0"/>
    </xf>
    <xf numFmtId="0" fontId="13" fillId="4" borderId="8" xfId="0" applyFont="1" applyFill="1" applyBorder="1" applyAlignment="1" applyProtection="1">
      <alignment horizontal="center" vertical="center"/>
      <protection locked="0"/>
    </xf>
    <xf numFmtId="0" fontId="13" fillId="4" borderId="3" xfId="0" applyFont="1" applyFill="1" applyBorder="1" applyAlignment="1" applyProtection="1">
      <alignment horizontal="center" vertical="center"/>
      <protection locked="0"/>
    </xf>
    <xf numFmtId="0" fontId="3" fillId="0" borderId="8"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4" fillId="0" borderId="8"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3" fillId="4" borderId="2" xfId="0" applyFont="1" applyFill="1" applyBorder="1" applyAlignment="1" applyProtection="1">
      <alignment horizontal="right" vertical="center"/>
      <protection locked="0"/>
    </xf>
  </cellXfs>
  <cellStyles count="3">
    <cellStyle name="パーセント" xfId="1" builtinId="5"/>
    <cellStyle name="桁区切り" xfId="2" builtinId="6"/>
    <cellStyle name="標準" xfId="0" builtinId="0"/>
  </cellStyles>
  <dxfs count="0"/>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S229"/>
  <sheetViews>
    <sheetView tabSelected="1" view="pageBreakPreview" zoomScaleNormal="85" zoomScaleSheetLayoutView="100" workbookViewId="0">
      <selection activeCell="D12" sqref="D12"/>
    </sheetView>
  </sheetViews>
  <sheetFormatPr defaultColWidth="2.75" defaultRowHeight="13.5"/>
  <cols>
    <col min="1" max="1" width="2.75" style="2"/>
    <col min="2" max="2" width="3" style="2" customWidth="1"/>
    <col min="3" max="13" width="2.75" style="2"/>
    <col min="14" max="14" width="3.25" style="2" customWidth="1"/>
    <col min="15" max="15" width="5.75" style="2" customWidth="1"/>
    <col min="16" max="16" width="9.25" style="2" customWidth="1"/>
    <col min="17" max="17" width="7.25" style="2" bestFit="1" customWidth="1"/>
    <col min="18" max="18" width="2.75" style="2"/>
    <col min="19" max="19" width="4.5" style="2" bestFit="1" customWidth="1"/>
    <col min="20" max="20" width="3.75" style="2" customWidth="1"/>
    <col min="21" max="21" width="10.25" style="2" customWidth="1"/>
    <col min="22" max="23" width="2.75" style="2"/>
    <col min="24" max="24" width="5.875" style="2" hidden="1" customWidth="1"/>
    <col min="25" max="25" width="2.875" style="2" hidden="1" customWidth="1"/>
    <col min="26" max="27" width="0" style="2" hidden="1" customWidth="1"/>
    <col min="28" max="28" width="3" style="2" customWidth="1"/>
    <col min="29" max="29" width="5.375" style="2" customWidth="1"/>
    <col min="30" max="30" width="4.375" style="2" customWidth="1"/>
    <col min="31" max="32" width="2.75" style="2"/>
    <col min="33" max="33" width="5.625" style="2" bestFit="1" customWidth="1"/>
    <col min="34" max="34" width="4.5" style="2" bestFit="1" customWidth="1"/>
    <col min="35" max="35" width="7.25" style="2" customWidth="1"/>
    <col min="36" max="36" width="2.75" style="2" customWidth="1"/>
    <col min="37" max="38" width="2.75" style="2"/>
    <col min="39" max="39" width="2.75" style="2" customWidth="1"/>
    <col min="40" max="42" width="2.75" style="2" hidden="1" customWidth="1"/>
    <col min="43" max="45" width="2.75" style="2"/>
    <col min="46" max="46" width="2.75" style="2" hidden="1" customWidth="1"/>
    <col min="47" max="47" width="6.75" style="2" hidden="1" customWidth="1"/>
    <col min="48" max="48" width="8.375" style="2" hidden="1" customWidth="1"/>
    <col min="49" max="49" width="6.25" style="2" hidden="1" customWidth="1"/>
    <col min="50" max="50" width="9.75" style="2" hidden="1" customWidth="1"/>
    <col min="51" max="51" width="8.625" style="2" hidden="1" customWidth="1"/>
    <col min="52" max="55" width="9.25" style="2" hidden="1" customWidth="1"/>
    <col min="56" max="56" width="7.125" style="2" hidden="1" customWidth="1"/>
    <col min="57" max="58" width="2.75" style="2" customWidth="1"/>
    <col min="59" max="16384" width="2.75" style="2"/>
  </cols>
  <sheetData>
    <row r="1" spans="1:47" ht="42" customHeight="1">
      <c r="A1" s="107" t="s">
        <v>154</v>
      </c>
      <c r="AI1" s="163" t="s">
        <v>174</v>
      </c>
      <c r="AJ1" s="164"/>
      <c r="AK1" s="164"/>
      <c r="AL1" s="164"/>
      <c r="AM1" s="164"/>
      <c r="AN1" s="164"/>
      <c r="AO1" s="164"/>
      <c r="AP1" s="164"/>
      <c r="AQ1" s="164"/>
      <c r="AR1" s="164"/>
      <c r="AS1" s="164"/>
      <c r="AU1" s="2" t="s">
        <v>153</v>
      </c>
    </row>
    <row r="2" spans="1:47" ht="14.25" customHeight="1">
      <c r="A2" s="1"/>
      <c r="B2" s="45" t="s">
        <v>152</v>
      </c>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8"/>
      <c r="AO2" s="78"/>
      <c r="AP2" s="78"/>
      <c r="AQ2" s="7"/>
      <c r="AR2" s="7"/>
      <c r="AS2" s="9"/>
    </row>
    <row r="3" spans="1:47" ht="13.5" customHeight="1">
      <c r="A3" s="1"/>
      <c r="B3" s="10" t="s">
        <v>167</v>
      </c>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4"/>
      <c r="AO3" s="4"/>
      <c r="AP3" s="4"/>
      <c r="AQ3" s="12"/>
      <c r="AR3" s="12"/>
      <c r="AS3" s="13"/>
    </row>
    <row r="4" spans="1:47" ht="14.25" customHeight="1">
      <c r="A4" s="1"/>
      <c r="B4" s="10" t="s">
        <v>155</v>
      </c>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4"/>
      <c r="AO4" s="4"/>
      <c r="AP4" s="4"/>
      <c r="AQ4" s="12"/>
      <c r="AR4" s="12"/>
      <c r="AS4" s="13"/>
    </row>
    <row r="5" spans="1:47" ht="14.25" customHeight="1">
      <c r="A5" s="1"/>
      <c r="B5" s="108" t="s">
        <v>168</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4"/>
      <c r="AO5" s="4"/>
      <c r="AP5" s="4"/>
      <c r="AQ5" s="12"/>
      <c r="AR5" s="12"/>
      <c r="AS5" s="13"/>
    </row>
    <row r="6" spans="1:47" ht="14.25" customHeight="1">
      <c r="A6" s="1"/>
      <c r="B6" s="10" t="s">
        <v>169</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4"/>
      <c r="AO6" s="4"/>
      <c r="AP6" s="4"/>
      <c r="AQ6" s="12"/>
      <c r="AR6" s="12"/>
      <c r="AS6" s="13"/>
    </row>
    <row r="7" spans="1:47" ht="14.25" customHeight="1">
      <c r="A7" s="1"/>
      <c r="B7" s="10" t="s">
        <v>173</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4"/>
      <c r="AO7" s="4"/>
      <c r="AP7" s="4"/>
      <c r="AQ7" s="12"/>
      <c r="AR7" s="12"/>
      <c r="AS7" s="13"/>
    </row>
    <row r="8" spans="1:47" ht="14.25" customHeight="1">
      <c r="A8" s="1"/>
      <c r="B8" s="10" t="s">
        <v>170</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4"/>
      <c r="AO8" s="4"/>
      <c r="AP8" s="4"/>
      <c r="AQ8" s="12"/>
      <c r="AR8" s="12"/>
      <c r="AS8" s="13"/>
    </row>
    <row r="9" spans="1:47" ht="14.25" customHeight="1">
      <c r="A9" s="1"/>
      <c r="B9" s="10"/>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4"/>
      <c r="AO9" s="4"/>
      <c r="AP9" s="4"/>
      <c r="AQ9" s="12"/>
      <c r="AR9" s="12"/>
      <c r="AS9" s="13"/>
    </row>
    <row r="10" spans="1:47" ht="14.25" customHeight="1">
      <c r="A10" s="1"/>
      <c r="B10" s="10"/>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4"/>
      <c r="AO10" s="4"/>
      <c r="AP10" s="4"/>
      <c r="AQ10" s="12"/>
      <c r="AR10" s="12"/>
      <c r="AS10" s="13"/>
    </row>
    <row r="11" spans="1:47" ht="14.25" customHeight="1">
      <c r="A11" s="1"/>
      <c r="B11" s="10"/>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4"/>
      <c r="AO11" s="4"/>
      <c r="AP11" s="4"/>
      <c r="AQ11" s="12"/>
      <c r="AR11" s="12"/>
      <c r="AS11" s="13"/>
    </row>
    <row r="12" spans="1:47" ht="14.25" customHeight="1">
      <c r="A12" s="1"/>
      <c r="B12" s="10"/>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4"/>
      <c r="AO12" s="4"/>
      <c r="AP12" s="4"/>
      <c r="AQ12" s="12"/>
      <c r="AR12" s="12"/>
      <c r="AS12" s="13"/>
    </row>
    <row r="13" spans="1:47" ht="14.25" hidden="1" customHeight="1">
      <c r="A13" s="1"/>
      <c r="B13" s="10"/>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4"/>
      <c r="AO13" s="4"/>
      <c r="AP13" s="4"/>
      <c r="AQ13" s="12"/>
      <c r="AR13" s="12"/>
      <c r="AS13" s="13"/>
    </row>
    <row r="14" spans="1:47" ht="14.25" customHeight="1">
      <c r="A14" s="1"/>
      <c r="B14" s="25"/>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83"/>
      <c r="AO14" s="83"/>
      <c r="AP14" s="83"/>
      <c r="AQ14" s="28"/>
      <c r="AR14" s="28"/>
      <c r="AS14" s="29"/>
    </row>
    <row r="15" spans="1:47" ht="14.25" customHeight="1">
      <c r="AE15" s="4"/>
      <c r="AF15" s="4"/>
      <c r="AG15" s="4"/>
      <c r="AH15" s="4"/>
      <c r="AI15" s="4"/>
      <c r="AJ15" s="4"/>
      <c r="AK15" s="4"/>
      <c r="AL15" s="4"/>
      <c r="AM15" s="4"/>
      <c r="AN15" s="4"/>
      <c r="AO15" s="4"/>
      <c r="AP15" s="4"/>
      <c r="AQ15" s="4"/>
      <c r="AR15" s="4"/>
      <c r="AS15" s="4"/>
      <c r="AT15" s="4"/>
    </row>
    <row r="16" spans="1:47" ht="14.25" customHeight="1">
      <c r="A16" s="1"/>
      <c r="B16" s="45" t="s">
        <v>134</v>
      </c>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4"/>
      <c r="AO16" s="4"/>
      <c r="AP16" s="4"/>
      <c r="AQ16" s="7"/>
      <c r="AR16" s="7"/>
      <c r="AS16" s="9"/>
    </row>
    <row r="17" spans="1:46" ht="14.25" customHeight="1">
      <c r="A17" s="1"/>
      <c r="B17" s="10" t="s">
        <v>171</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4"/>
      <c r="AO17" s="4"/>
      <c r="AP17" s="4"/>
      <c r="AQ17" s="12"/>
      <c r="AR17" s="12"/>
      <c r="AS17" s="13"/>
    </row>
    <row r="18" spans="1:46" ht="14.25" customHeight="1">
      <c r="A18" s="1"/>
      <c r="B18" s="10"/>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4"/>
      <c r="AO18" s="4"/>
      <c r="AP18" s="4"/>
      <c r="AQ18" s="12"/>
      <c r="AR18" s="12"/>
      <c r="AS18" s="13"/>
    </row>
    <row r="19" spans="1:46" ht="13.5" customHeight="1">
      <c r="A19" s="1"/>
      <c r="B19" s="10" t="s">
        <v>172</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4"/>
      <c r="AO19" s="4"/>
      <c r="AP19" s="4"/>
      <c r="AQ19" s="12"/>
      <c r="AR19" s="12"/>
      <c r="AS19" s="13"/>
    </row>
    <row r="20" spans="1:46" ht="14.25" customHeight="1">
      <c r="A20" s="1"/>
      <c r="B20" s="91"/>
      <c r="C20" s="92"/>
      <c r="D20" s="12" t="s">
        <v>156</v>
      </c>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4"/>
      <c r="AO20" s="4"/>
      <c r="AP20" s="4"/>
      <c r="AQ20" s="12"/>
      <c r="AR20" s="12"/>
      <c r="AS20" s="13"/>
    </row>
    <row r="21" spans="1:46" ht="14.25" customHeight="1">
      <c r="A21" s="1"/>
      <c r="B21" s="93"/>
      <c r="C21" s="94"/>
      <c r="D21" s="12" t="s">
        <v>114</v>
      </c>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4"/>
      <c r="AO21" s="4"/>
      <c r="AP21" s="4"/>
      <c r="AQ21" s="12"/>
      <c r="AR21" s="12"/>
      <c r="AS21" s="13"/>
    </row>
    <row r="22" spans="1:46" ht="14.25" customHeight="1">
      <c r="A22" s="1"/>
      <c r="B22" s="73"/>
      <c r="C22" s="49"/>
      <c r="D22" s="12" t="s">
        <v>120</v>
      </c>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4"/>
      <c r="AO22" s="4"/>
      <c r="AP22" s="4"/>
      <c r="AQ22" s="12"/>
      <c r="AR22" s="12"/>
      <c r="AS22" s="13"/>
    </row>
    <row r="23" spans="1:46" ht="14.25" hidden="1" customHeight="1">
      <c r="A23" s="1"/>
      <c r="B23" s="74"/>
      <c r="C23" s="52"/>
      <c r="D23" s="12" t="s">
        <v>50</v>
      </c>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4"/>
      <c r="AO23" s="4"/>
      <c r="AP23" s="4"/>
      <c r="AQ23" s="12"/>
      <c r="AR23" s="12"/>
      <c r="AS23" s="13"/>
    </row>
    <row r="24" spans="1:46" ht="14.25" customHeight="1">
      <c r="A24" s="1"/>
      <c r="B24" s="75"/>
      <c r="C24" s="76"/>
      <c r="D24" s="28" t="s">
        <v>115</v>
      </c>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4"/>
      <c r="AO24" s="4"/>
      <c r="AP24" s="4"/>
      <c r="AQ24" s="28"/>
      <c r="AR24" s="28"/>
      <c r="AS24" s="29"/>
    </row>
    <row r="25" spans="1:46" ht="14.25" customHeight="1">
      <c r="AE25" s="4"/>
      <c r="AF25" s="4"/>
      <c r="AG25" s="4"/>
      <c r="AH25" s="4"/>
      <c r="AI25" s="4"/>
      <c r="AJ25" s="4"/>
      <c r="AK25" s="4"/>
      <c r="AL25" s="4"/>
      <c r="AM25" s="4"/>
      <c r="AN25" s="4"/>
      <c r="AO25" s="4"/>
      <c r="AP25" s="4"/>
      <c r="AQ25" s="4"/>
      <c r="AR25" s="4"/>
      <c r="AS25" s="4"/>
      <c r="AT25" s="4"/>
    </row>
    <row r="26" spans="1:46" ht="19.5" thickBot="1">
      <c r="B26" s="90" t="s">
        <v>151</v>
      </c>
      <c r="U26" s="53"/>
    </row>
    <row r="27" spans="1:46">
      <c r="B27" s="59"/>
      <c r="C27" s="61" t="s">
        <v>159</v>
      </c>
      <c r="D27" s="60"/>
      <c r="E27" s="60"/>
      <c r="F27" s="60"/>
      <c r="G27" s="60"/>
      <c r="H27" s="60"/>
      <c r="I27" s="60"/>
      <c r="J27" s="60"/>
      <c r="K27" s="60"/>
      <c r="L27" s="60"/>
      <c r="M27" s="60"/>
      <c r="N27" s="60"/>
      <c r="O27" s="60"/>
      <c r="P27" s="60"/>
      <c r="Q27" s="60"/>
      <c r="R27" s="60"/>
      <c r="S27" s="60"/>
      <c r="T27" s="60"/>
      <c r="U27" s="60"/>
      <c r="V27" s="61"/>
      <c r="W27" s="60"/>
      <c r="X27" s="60"/>
      <c r="Y27" s="60"/>
      <c r="Z27" s="60"/>
      <c r="AA27" s="60"/>
      <c r="AB27" s="60"/>
      <c r="AC27" s="60"/>
      <c r="AD27" s="60"/>
      <c r="AE27" s="60"/>
      <c r="AF27" s="60"/>
      <c r="AG27" s="60"/>
      <c r="AH27" s="60"/>
      <c r="AI27" s="60"/>
      <c r="AJ27" s="60"/>
      <c r="AK27" s="60"/>
      <c r="AL27" s="62"/>
    </row>
    <row r="28" spans="1:46">
      <c r="B28" s="63"/>
      <c r="C28" s="102" t="s">
        <v>160</v>
      </c>
      <c r="D28" s="12"/>
      <c r="E28" s="12"/>
      <c r="F28" s="12"/>
      <c r="G28" s="12"/>
      <c r="H28" s="12"/>
      <c r="I28" s="12"/>
      <c r="J28" s="12"/>
      <c r="K28" s="12"/>
      <c r="L28" s="12"/>
      <c r="M28" s="12"/>
      <c r="N28" s="12"/>
      <c r="O28" s="12"/>
      <c r="P28" s="12"/>
      <c r="Q28" s="109">
        <f>V80</f>
        <v>0.5</v>
      </c>
      <c r="R28" s="12"/>
      <c r="S28" s="12"/>
      <c r="T28" s="12"/>
      <c r="U28" s="12"/>
      <c r="V28" s="11"/>
      <c r="W28" s="12"/>
      <c r="X28" s="12"/>
      <c r="Y28" s="12"/>
      <c r="Z28" s="12"/>
      <c r="AA28" s="12"/>
      <c r="AB28" s="12"/>
      <c r="AC28" s="12"/>
      <c r="AD28" s="12"/>
      <c r="AE28" s="12"/>
      <c r="AF28" s="12"/>
      <c r="AG28" s="12"/>
      <c r="AH28" s="12"/>
      <c r="AI28" s="12"/>
      <c r="AJ28" s="12"/>
      <c r="AK28" s="12"/>
      <c r="AL28" s="64"/>
    </row>
    <row r="29" spans="1:46">
      <c r="B29" s="63"/>
      <c r="C29" s="102" t="s">
        <v>162</v>
      </c>
      <c r="D29" s="12"/>
      <c r="E29" s="12"/>
      <c r="F29" s="12"/>
      <c r="G29" s="12"/>
      <c r="H29" s="12"/>
      <c r="I29" s="12"/>
      <c r="J29" s="12"/>
      <c r="K29" s="12"/>
      <c r="L29" s="12"/>
      <c r="M29" s="12"/>
      <c r="N29" s="12"/>
      <c r="O29" s="12"/>
      <c r="P29" s="12"/>
      <c r="Q29" s="104" t="s">
        <v>93</v>
      </c>
      <c r="R29" s="12"/>
      <c r="S29" s="12"/>
      <c r="T29" s="12"/>
      <c r="U29" s="12"/>
      <c r="V29" s="11"/>
      <c r="W29" s="12"/>
      <c r="X29" s="12"/>
      <c r="Y29" s="12"/>
      <c r="Z29" s="12"/>
      <c r="AA29" s="12"/>
      <c r="AB29" s="12"/>
      <c r="AC29" s="12"/>
      <c r="AD29" s="12"/>
      <c r="AE29" s="12"/>
      <c r="AF29" s="12"/>
      <c r="AG29" s="12"/>
      <c r="AH29" s="12"/>
      <c r="AI29" s="12"/>
      <c r="AJ29" s="12"/>
      <c r="AK29" s="12"/>
      <c r="AL29" s="64"/>
    </row>
    <row r="30" spans="1:46">
      <c r="B30" s="63"/>
      <c r="C30" s="102" t="s">
        <v>161</v>
      </c>
      <c r="D30" s="12"/>
      <c r="E30" s="12"/>
      <c r="F30" s="12"/>
      <c r="G30" s="12"/>
      <c r="H30" s="12"/>
      <c r="I30" s="12"/>
      <c r="J30" s="12"/>
      <c r="K30" s="12"/>
      <c r="L30" s="12"/>
      <c r="M30" s="12"/>
      <c r="N30" s="12"/>
      <c r="O30" s="12"/>
      <c r="P30" s="12"/>
      <c r="Q30" s="110">
        <f>IF(Q29="する",(V81-2)/2*2+1,(V81-2)/2)</f>
        <v>0</v>
      </c>
      <c r="R30" s="12" t="s">
        <v>163</v>
      </c>
      <c r="S30" s="12"/>
      <c r="T30" s="12"/>
      <c r="U30" s="12"/>
      <c r="V30" s="11"/>
      <c r="W30" s="12"/>
      <c r="X30" s="12"/>
      <c r="Y30" s="12"/>
      <c r="Z30" s="12"/>
      <c r="AA30" s="12"/>
      <c r="AB30" s="12"/>
      <c r="AC30" s="12"/>
      <c r="AD30" s="12"/>
      <c r="AE30" s="12"/>
      <c r="AF30" s="12"/>
      <c r="AG30" s="12"/>
      <c r="AH30" s="12"/>
      <c r="AI30" s="12"/>
      <c r="AJ30" s="12"/>
      <c r="AK30" s="12"/>
      <c r="AL30" s="64"/>
    </row>
    <row r="31" spans="1:46">
      <c r="B31" s="63"/>
      <c r="C31" s="102" t="s">
        <v>164</v>
      </c>
      <c r="D31" s="12"/>
      <c r="E31" s="12"/>
      <c r="F31" s="12"/>
      <c r="G31" s="12"/>
      <c r="H31" s="12"/>
      <c r="I31" s="12"/>
      <c r="J31" s="12"/>
      <c r="K31" s="12"/>
      <c r="L31" s="12"/>
      <c r="M31" s="12"/>
      <c r="N31" s="12"/>
      <c r="O31" s="12"/>
      <c r="P31" s="12"/>
      <c r="Q31" s="111">
        <f>SUM(Q98,Q107,Q125,Q145,Q165)</f>
        <v>0</v>
      </c>
      <c r="R31" s="12" t="s">
        <v>54</v>
      </c>
      <c r="S31" s="12"/>
      <c r="T31" s="12"/>
      <c r="U31" s="12"/>
      <c r="V31" s="11"/>
      <c r="W31" s="12"/>
      <c r="X31" s="12"/>
      <c r="Y31" s="12"/>
      <c r="Z31" s="12"/>
      <c r="AA31" s="12"/>
      <c r="AB31" s="12"/>
      <c r="AC31" s="12"/>
      <c r="AD31" s="12"/>
      <c r="AE31" s="12"/>
      <c r="AF31" s="12"/>
      <c r="AG31" s="12"/>
      <c r="AH31" s="12"/>
      <c r="AI31" s="12"/>
      <c r="AJ31" s="12"/>
      <c r="AK31" s="12"/>
      <c r="AL31" s="64"/>
    </row>
    <row r="32" spans="1:46">
      <c r="B32" s="63"/>
      <c r="C32" s="102" t="s">
        <v>165</v>
      </c>
      <c r="D32" s="12"/>
      <c r="E32" s="12"/>
      <c r="F32" s="12"/>
      <c r="G32" s="12"/>
      <c r="H32" s="12"/>
      <c r="I32" s="12"/>
      <c r="J32" s="12"/>
      <c r="K32" s="12"/>
      <c r="L32" s="12"/>
      <c r="M32" s="12"/>
      <c r="N32" s="12"/>
      <c r="O32" s="12"/>
      <c r="P32" s="12"/>
      <c r="Q32" s="112">
        <f>SUM(Q180,Q189,Q207,Q227)</f>
        <v>0</v>
      </c>
      <c r="R32" s="102" t="s">
        <v>54</v>
      </c>
      <c r="S32" s="12"/>
      <c r="T32" s="12"/>
      <c r="U32" s="12"/>
      <c r="V32" s="11"/>
      <c r="W32" s="12"/>
      <c r="X32" s="12"/>
      <c r="Y32" s="12"/>
      <c r="Z32" s="12"/>
      <c r="AA32" s="12"/>
      <c r="AB32" s="12"/>
      <c r="AC32" s="12"/>
      <c r="AD32" s="12"/>
      <c r="AE32" s="12"/>
      <c r="AF32" s="12"/>
      <c r="AG32" s="12"/>
      <c r="AH32" s="12"/>
      <c r="AI32" s="12"/>
      <c r="AJ32" s="12"/>
      <c r="AK32" s="12"/>
      <c r="AL32" s="64"/>
    </row>
    <row r="33" spans="2:40">
      <c r="B33" s="63"/>
      <c r="C33" s="11"/>
      <c r="D33" s="12"/>
      <c r="E33" s="12"/>
      <c r="F33" s="12"/>
      <c r="G33" s="12"/>
      <c r="H33" s="12"/>
      <c r="I33" s="12"/>
      <c r="J33" s="12"/>
      <c r="K33" s="12"/>
      <c r="L33" s="12"/>
      <c r="M33" s="12"/>
      <c r="N33" s="12"/>
      <c r="O33" s="12"/>
      <c r="P33" s="12"/>
      <c r="Q33" s="12"/>
      <c r="R33" s="12"/>
      <c r="S33" s="12"/>
      <c r="T33" s="12"/>
      <c r="U33" s="12"/>
      <c r="V33" s="11"/>
      <c r="W33" s="12"/>
      <c r="X33" s="12"/>
      <c r="Y33" s="12"/>
      <c r="Z33" s="12"/>
      <c r="AA33" s="12"/>
      <c r="AB33" s="12"/>
      <c r="AC33" s="12"/>
      <c r="AD33" s="12"/>
      <c r="AE33" s="12"/>
      <c r="AF33" s="12"/>
      <c r="AG33" s="12"/>
      <c r="AH33" s="12"/>
      <c r="AI33" s="12"/>
      <c r="AJ33" s="12"/>
      <c r="AK33" s="12"/>
      <c r="AL33" s="64"/>
    </row>
    <row r="34" spans="2:40">
      <c r="B34" s="63"/>
      <c r="C34" s="11"/>
      <c r="D34" s="12"/>
      <c r="E34" s="12"/>
      <c r="F34" s="12"/>
      <c r="G34" s="12"/>
      <c r="H34" s="12"/>
      <c r="I34" s="12"/>
      <c r="J34" s="12"/>
      <c r="K34" s="12"/>
      <c r="L34" s="12"/>
      <c r="M34" s="12"/>
      <c r="N34" s="12"/>
      <c r="O34" s="12"/>
      <c r="P34" s="12"/>
      <c r="Q34" s="12"/>
      <c r="R34" s="12"/>
      <c r="S34" s="12"/>
      <c r="T34" s="12"/>
      <c r="U34" s="12"/>
      <c r="V34" s="11"/>
      <c r="W34" s="12"/>
      <c r="X34" s="12"/>
      <c r="Y34" s="12"/>
      <c r="Z34" s="12"/>
      <c r="AA34" s="12"/>
      <c r="AB34" s="12"/>
      <c r="AC34" s="12"/>
      <c r="AD34" s="12"/>
      <c r="AE34" s="12"/>
      <c r="AF34" s="12"/>
      <c r="AG34" s="12"/>
      <c r="AH34" s="12"/>
      <c r="AI34" s="12"/>
      <c r="AJ34" s="12"/>
      <c r="AK34" s="12"/>
      <c r="AL34" s="64"/>
    </row>
    <row r="35" spans="2:40">
      <c r="B35" s="63"/>
      <c r="C35" s="11"/>
      <c r="D35" s="12"/>
      <c r="E35" s="12"/>
      <c r="F35" s="12"/>
      <c r="G35" s="12"/>
      <c r="H35" s="12"/>
      <c r="I35" s="12"/>
      <c r="J35" s="12"/>
      <c r="K35" s="12"/>
      <c r="L35" s="12"/>
      <c r="M35" s="12"/>
      <c r="N35" s="12"/>
      <c r="O35" s="12"/>
      <c r="P35" s="12"/>
      <c r="Q35" s="12"/>
      <c r="R35" s="12"/>
      <c r="S35" s="12"/>
      <c r="T35" s="12"/>
      <c r="U35" s="12"/>
      <c r="V35" s="11"/>
      <c r="W35" s="12"/>
      <c r="X35" s="12"/>
      <c r="Y35" s="12"/>
      <c r="Z35" s="12"/>
      <c r="AA35" s="12"/>
      <c r="AB35" s="12"/>
      <c r="AC35" s="12"/>
      <c r="AD35" s="12"/>
      <c r="AE35" s="12"/>
      <c r="AF35" s="12"/>
      <c r="AG35" s="12"/>
      <c r="AH35" s="12"/>
      <c r="AI35" s="12"/>
      <c r="AJ35" s="12"/>
      <c r="AK35" s="12"/>
      <c r="AL35" s="64"/>
    </row>
    <row r="36" spans="2:40">
      <c r="B36" s="63"/>
      <c r="C36" s="11" t="s">
        <v>166</v>
      </c>
      <c r="D36" s="12"/>
      <c r="E36" s="12"/>
      <c r="F36" s="12"/>
      <c r="G36" s="12"/>
      <c r="H36" s="12"/>
      <c r="I36" s="12"/>
      <c r="J36" s="12"/>
      <c r="K36" s="12"/>
      <c r="L36" s="12"/>
      <c r="M36" s="12"/>
      <c r="N36" s="12"/>
      <c r="O36" s="12"/>
      <c r="P36" s="12"/>
      <c r="Q36" s="12"/>
      <c r="R36" s="12"/>
      <c r="S36" s="12"/>
      <c r="T36" s="12"/>
      <c r="U36" s="12"/>
      <c r="V36" s="11"/>
      <c r="W36" s="12"/>
      <c r="X36" s="12"/>
      <c r="Y36" s="12"/>
      <c r="Z36" s="12"/>
      <c r="AA36" s="12"/>
      <c r="AB36" s="12"/>
      <c r="AC36" s="12"/>
      <c r="AD36" s="12"/>
      <c r="AE36" s="12"/>
      <c r="AF36" s="12"/>
      <c r="AG36" s="12"/>
      <c r="AH36" s="12"/>
      <c r="AI36" s="12"/>
      <c r="AJ36" s="12"/>
      <c r="AK36" s="12"/>
      <c r="AL36" s="64"/>
    </row>
    <row r="37" spans="2:40">
      <c r="B37" s="63"/>
      <c r="C37" s="11" t="s">
        <v>131</v>
      </c>
      <c r="D37" s="12"/>
      <c r="E37" s="12"/>
      <c r="F37" s="12"/>
      <c r="G37" s="12"/>
      <c r="H37" s="12"/>
      <c r="I37" s="12"/>
      <c r="J37" s="12"/>
      <c r="K37" s="12"/>
      <c r="L37" s="12"/>
      <c r="M37" s="12"/>
      <c r="N37" s="12"/>
      <c r="O37" s="12"/>
      <c r="P37" s="12"/>
      <c r="Q37" s="12"/>
      <c r="R37" s="12"/>
      <c r="S37" s="12"/>
      <c r="T37" s="12"/>
      <c r="U37" s="12"/>
      <c r="V37" s="11" t="s">
        <v>130</v>
      </c>
      <c r="W37" s="12"/>
      <c r="X37" s="12"/>
      <c r="Y37" s="12"/>
      <c r="Z37" s="12"/>
      <c r="AA37" s="12"/>
      <c r="AB37" s="12"/>
      <c r="AC37" s="12"/>
      <c r="AD37" s="12"/>
      <c r="AE37" s="12"/>
      <c r="AF37" s="12"/>
      <c r="AG37" s="12"/>
      <c r="AH37" s="12"/>
      <c r="AI37" s="12"/>
      <c r="AJ37" s="12"/>
      <c r="AK37" s="12"/>
      <c r="AL37" s="64"/>
    </row>
    <row r="38" spans="2:40">
      <c r="B38" s="63"/>
      <c r="C38" s="12"/>
      <c r="D38" s="12"/>
      <c r="E38" s="12"/>
      <c r="F38" s="12"/>
      <c r="G38" s="12"/>
      <c r="H38" s="12"/>
      <c r="I38" s="12"/>
      <c r="J38" s="12"/>
      <c r="K38" s="12"/>
      <c r="L38" s="12"/>
      <c r="M38" s="12"/>
      <c r="N38" s="12"/>
      <c r="O38" s="12"/>
      <c r="P38" s="12"/>
      <c r="Q38" s="12"/>
      <c r="R38" s="12"/>
      <c r="S38" s="12"/>
      <c r="T38" s="12"/>
      <c r="U38" s="12"/>
      <c r="V38" s="50"/>
      <c r="W38" s="122" t="s">
        <v>150</v>
      </c>
      <c r="X38" s="122"/>
      <c r="Y38" s="122"/>
      <c r="Z38" s="122"/>
      <c r="AA38" s="122"/>
      <c r="AB38" s="122"/>
      <c r="AC38" s="122"/>
      <c r="AD38" s="122"/>
      <c r="AE38" s="122"/>
      <c r="AF38" s="122"/>
      <c r="AG38" s="122"/>
      <c r="AH38" s="122"/>
      <c r="AI38" s="122"/>
      <c r="AJ38" s="12"/>
      <c r="AK38" s="12"/>
      <c r="AL38" s="64"/>
    </row>
    <row r="39" spans="2:40" ht="28.5" customHeight="1">
      <c r="B39" s="65"/>
      <c r="C39" s="86" t="s">
        <v>26</v>
      </c>
      <c r="D39" s="33"/>
      <c r="E39" s="33"/>
      <c r="F39" s="33"/>
      <c r="G39" s="33"/>
      <c r="H39" s="33"/>
      <c r="I39" s="33"/>
      <c r="J39" s="33"/>
      <c r="K39" s="33"/>
      <c r="L39" s="33"/>
      <c r="M39" s="138">
        <f>SUM(P52:P52)</f>
        <v>100</v>
      </c>
      <c r="N39" s="138"/>
      <c r="O39" s="138"/>
      <c r="P39" s="11" t="s">
        <v>149</v>
      </c>
      <c r="Q39" s="12"/>
      <c r="R39" s="12"/>
      <c r="S39" s="12"/>
      <c r="T39" s="12"/>
      <c r="U39" s="12"/>
      <c r="V39" s="22"/>
      <c r="W39" s="122"/>
      <c r="X39" s="122"/>
      <c r="Y39" s="122"/>
      <c r="Z39" s="122"/>
      <c r="AA39" s="122"/>
      <c r="AB39" s="122"/>
      <c r="AC39" s="122"/>
      <c r="AD39" s="122"/>
      <c r="AE39" s="122"/>
      <c r="AF39" s="122"/>
      <c r="AG39" s="122"/>
      <c r="AH39" s="122"/>
      <c r="AI39" s="122"/>
      <c r="AJ39" s="12"/>
      <c r="AK39" s="12"/>
      <c r="AL39" s="64"/>
    </row>
    <row r="40" spans="2:40" ht="28.5" customHeight="1">
      <c r="B40" s="65"/>
      <c r="C40" s="87" t="s">
        <v>56</v>
      </c>
      <c r="D40" s="11"/>
      <c r="E40" s="11"/>
      <c r="F40" s="11"/>
      <c r="G40" s="11"/>
      <c r="H40" s="11"/>
      <c r="I40" s="11"/>
      <c r="J40" s="11"/>
      <c r="K40" s="11"/>
      <c r="L40" s="11"/>
      <c r="M40" s="140"/>
      <c r="N40" s="140"/>
      <c r="O40" s="140"/>
      <c r="P40" s="11"/>
      <c r="Q40" s="12"/>
      <c r="R40" s="12"/>
      <c r="S40" s="12"/>
      <c r="T40" s="12"/>
      <c r="U40" s="12"/>
      <c r="V40" s="86" t="s">
        <v>26</v>
      </c>
      <c r="W40" s="88"/>
      <c r="X40" s="33"/>
      <c r="Y40" s="33"/>
      <c r="Z40" s="33"/>
      <c r="AA40" s="33"/>
      <c r="AB40" s="33"/>
      <c r="AC40" s="33"/>
      <c r="AD40" s="33"/>
      <c r="AE40" s="33"/>
      <c r="AF40" s="138">
        <f>SUM(AI52:AI52)</f>
        <v>100</v>
      </c>
      <c r="AG40" s="138"/>
      <c r="AH40" s="138"/>
      <c r="AI40" s="11" t="s">
        <v>149</v>
      </c>
      <c r="AJ40" s="12"/>
      <c r="AK40" s="12"/>
      <c r="AL40" s="64"/>
    </row>
    <row r="41" spans="2:40" ht="28.5" customHeight="1">
      <c r="B41" s="65"/>
      <c r="C41" s="36"/>
      <c r="D41" s="55" t="s">
        <v>126</v>
      </c>
      <c r="E41" s="160">
        <v>1</v>
      </c>
      <c r="F41" s="160"/>
      <c r="G41" s="55" t="s">
        <v>125</v>
      </c>
      <c r="H41" s="55"/>
      <c r="I41" s="55"/>
      <c r="J41" s="37"/>
      <c r="K41" s="37"/>
      <c r="L41" s="37"/>
      <c r="M41" s="139">
        <f>SUM(P55:P66)+M45*(E41-1)</f>
        <v>24</v>
      </c>
      <c r="N41" s="139"/>
      <c r="O41" s="139"/>
      <c r="P41" s="11" t="s">
        <v>149</v>
      </c>
      <c r="Q41" s="12"/>
      <c r="R41" s="12"/>
      <c r="S41" s="12"/>
      <c r="T41" s="12"/>
      <c r="U41" s="12"/>
      <c r="V41" s="47" t="s">
        <v>56</v>
      </c>
      <c r="W41" s="89"/>
      <c r="X41" s="34"/>
      <c r="Y41" s="34"/>
      <c r="Z41" s="34"/>
      <c r="AA41" s="34"/>
      <c r="AB41" s="34"/>
      <c r="AC41" s="34"/>
      <c r="AD41" s="34"/>
      <c r="AE41" s="34"/>
      <c r="AF41" s="139">
        <f>SUM(AI55:AI65)</f>
        <v>24</v>
      </c>
      <c r="AG41" s="139"/>
      <c r="AH41" s="139"/>
      <c r="AI41" s="11" t="s">
        <v>149</v>
      </c>
      <c r="AJ41" s="12"/>
      <c r="AK41" s="12"/>
      <c r="AL41" s="64"/>
      <c r="AN41" s="32"/>
    </row>
    <row r="42" spans="2:40" hidden="1">
      <c r="B42" s="65"/>
      <c r="C42" s="12"/>
      <c r="D42" s="12"/>
      <c r="E42" s="22"/>
      <c r="F42" s="22"/>
      <c r="G42" s="12"/>
      <c r="H42" s="12"/>
      <c r="I42" s="12"/>
      <c r="J42" s="12"/>
      <c r="K42" s="12"/>
      <c r="L42" s="12"/>
      <c r="M42" s="54"/>
      <c r="N42" s="54"/>
      <c r="O42" s="11"/>
      <c r="P42" s="12"/>
      <c r="Q42" s="12"/>
      <c r="R42" s="12"/>
      <c r="S42" s="12"/>
      <c r="T42" s="12"/>
      <c r="U42" s="12"/>
      <c r="V42" s="12"/>
      <c r="W42" s="12"/>
      <c r="X42" s="12"/>
      <c r="Y42" s="12"/>
      <c r="Z42" s="12"/>
      <c r="AA42" s="12"/>
      <c r="AB42" s="12"/>
      <c r="AC42" s="12"/>
      <c r="AD42" s="12"/>
      <c r="AE42" s="12"/>
      <c r="AF42" s="35"/>
      <c r="AG42" s="12"/>
      <c r="AH42" s="12"/>
      <c r="AI42" s="12"/>
      <c r="AJ42" s="12"/>
      <c r="AK42" s="12"/>
      <c r="AL42" s="64"/>
      <c r="AN42" s="32"/>
    </row>
    <row r="43" spans="2:40" hidden="1">
      <c r="B43" s="65"/>
      <c r="C43" s="12" t="s">
        <v>127</v>
      </c>
      <c r="D43" s="12"/>
      <c r="E43" s="22"/>
      <c r="F43" s="22"/>
      <c r="G43" s="12"/>
      <c r="H43" s="12"/>
      <c r="I43" s="12"/>
      <c r="J43" s="12"/>
      <c r="K43" s="12"/>
      <c r="L43" s="12"/>
      <c r="M43" s="54"/>
      <c r="N43" s="54"/>
      <c r="O43" s="11"/>
      <c r="P43" s="12"/>
      <c r="Q43" s="12"/>
      <c r="R43" s="12"/>
      <c r="S43" s="12"/>
      <c r="T43" s="12"/>
      <c r="U43" s="12"/>
      <c r="V43" s="12"/>
      <c r="W43" s="17"/>
      <c r="X43" s="17"/>
      <c r="Y43" s="12"/>
      <c r="Z43" s="12"/>
      <c r="AA43" s="12"/>
      <c r="AB43" s="12"/>
      <c r="AC43" s="12"/>
      <c r="AD43" s="12"/>
      <c r="AE43" s="12"/>
      <c r="AF43" s="38"/>
      <c r="AG43" s="38"/>
      <c r="AH43" s="12"/>
      <c r="AI43" s="12"/>
      <c r="AJ43" s="12"/>
      <c r="AK43" s="12"/>
      <c r="AL43" s="64"/>
      <c r="AN43" s="32"/>
    </row>
    <row r="44" spans="2:40" hidden="1">
      <c r="B44" s="65"/>
      <c r="C44" s="36"/>
      <c r="D44" s="37" t="s">
        <v>124</v>
      </c>
      <c r="E44" s="37"/>
      <c r="F44" s="37"/>
      <c r="G44" s="37"/>
      <c r="H44" s="37"/>
      <c r="I44" s="37"/>
      <c r="J44" s="37"/>
      <c r="K44" s="37"/>
      <c r="L44" s="37"/>
      <c r="M44" s="148">
        <f>+SUM(P55:P65,P67)</f>
        <v>24</v>
      </c>
      <c r="N44" s="149"/>
      <c r="O44" s="12" t="s">
        <v>54</v>
      </c>
      <c r="P44" s="12"/>
      <c r="Q44" s="12"/>
      <c r="R44" s="12"/>
      <c r="S44" s="12"/>
      <c r="T44" s="12"/>
      <c r="U44" s="12"/>
      <c r="V44" s="12"/>
      <c r="W44" s="12"/>
      <c r="X44" s="12"/>
      <c r="Y44" s="12"/>
      <c r="Z44" s="12"/>
      <c r="AA44" s="12"/>
      <c r="AB44" s="12"/>
      <c r="AC44" s="12"/>
      <c r="AD44" s="12"/>
      <c r="AE44" s="12"/>
      <c r="AF44" s="17"/>
      <c r="AG44" s="17"/>
      <c r="AH44" s="12"/>
      <c r="AI44" s="12"/>
      <c r="AJ44" s="12"/>
      <c r="AK44" s="12"/>
      <c r="AL44" s="64"/>
      <c r="AN44" s="32"/>
    </row>
    <row r="45" spans="2:40" hidden="1">
      <c r="B45" s="65"/>
      <c r="C45" s="39"/>
      <c r="D45" s="40" t="s">
        <v>123</v>
      </c>
      <c r="E45" s="40"/>
      <c r="F45" s="40"/>
      <c r="G45" s="40"/>
      <c r="H45" s="40"/>
      <c r="I45" s="40"/>
      <c r="J45" s="40"/>
      <c r="K45" s="40"/>
      <c r="L45" s="37"/>
      <c r="M45" s="148">
        <f>P66*12/13</f>
        <v>0</v>
      </c>
      <c r="N45" s="149"/>
      <c r="O45" s="21" t="s">
        <v>55</v>
      </c>
      <c r="P45" s="12"/>
      <c r="Q45" s="12"/>
      <c r="R45" s="12"/>
      <c r="S45" s="12"/>
      <c r="T45" s="12"/>
      <c r="U45" s="12"/>
      <c r="V45" s="21"/>
      <c r="W45" s="21"/>
      <c r="X45" s="21"/>
      <c r="Y45" s="21"/>
      <c r="Z45" s="21"/>
      <c r="AA45" s="21"/>
      <c r="AB45" s="21"/>
      <c r="AC45" s="21"/>
      <c r="AD45" s="21"/>
      <c r="AE45" s="12"/>
      <c r="AF45" s="38"/>
      <c r="AG45" s="38"/>
      <c r="AH45" s="21"/>
      <c r="AI45" s="12"/>
      <c r="AJ45" s="12"/>
      <c r="AK45" s="12"/>
      <c r="AL45" s="64"/>
      <c r="AN45" s="32"/>
    </row>
    <row r="46" spans="2:40">
      <c r="B46" s="65"/>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66"/>
      <c r="AN46" s="32"/>
    </row>
    <row r="47" spans="2:40">
      <c r="B47" s="65"/>
      <c r="C47" s="21"/>
      <c r="D47" s="21"/>
      <c r="E47" s="21"/>
      <c r="F47" s="21"/>
      <c r="G47" s="21"/>
      <c r="H47" s="21"/>
      <c r="I47" s="21"/>
      <c r="J47" s="21"/>
      <c r="K47" s="21"/>
      <c r="L47" s="21"/>
      <c r="M47" s="21"/>
      <c r="N47" s="21"/>
      <c r="O47" s="21"/>
      <c r="P47" s="21"/>
      <c r="Q47" s="21"/>
      <c r="R47" s="21"/>
      <c r="S47" s="21"/>
      <c r="T47" s="21"/>
      <c r="U47" s="21"/>
      <c r="V47" s="50"/>
      <c r="W47" s="22"/>
      <c r="X47" s="22"/>
      <c r="Y47" s="22"/>
      <c r="Z47" s="22"/>
      <c r="AA47" s="22"/>
      <c r="AB47" s="22"/>
      <c r="AC47" s="22"/>
      <c r="AD47" s="22"/>
      <c r="AE47" s="22"/>
      <c r="AF47" s="21"/>
      <c r="AG47" s="22"/>
      <c r="AH47" s="22"/>
      <c r="AI47" s="22"/>
      <c r="AJ47" s="21"/>
      <c r="AK47" s="21"/>
      <c r="AL47" s="66"/>
      <c r="AN47" s="32"/>
    </row>
    <row r="48" spans="2:40">
      <c r="B48" s="65"/>
      <c r="C48" s="21"/>
      <c r="D48" s="21"/>
      <c r="E48" s="21"/>
      <c r="F48" s="21"/>
      <c r="G48" s="21"/>
      <c r="H48" s="21"/>
      <c r="I48" s="21"/>
      <c r="J48" s="21"/>
      <c r="K48" s="21"/>
      <c r="L48" s="21"/>
      <c r="M48" s="21"/>
      <c r="N48" s="21"/>
      <c r="O48" s="21"/>
      <c r="P48" s="21"/>
      <c r="Q48" s="21"/>
      <c r="R48" s="21"/>
      <c r="S48" s="21"/>
      <c r="T48" s="21"/>
      <c r="U48" s="21"/>
      <c r="V48" s="22"/>
      <c r="W48" s="22"/>
      <c r="X48" s="22"/>
      <c r="Y48" s="22"/>
      <c r="Z48" s="22"/>
      <c r="AA48" s="22"/>
      <c r="AB48" s="22"/>
      <c r="AC48" s="22"/>
      <c r="AD48" s="22"/>
      <c r="AE48" s="22"/>
      <c r="AF48" s="21"/>
      <c r="AG48" s="22"/>
      <c r="AH48" s="22"/>
      <c r="AI48" s="22"/>
      <c r="AJ48" s="21"/>
      <c r="AK48" s="21"/>
      <c r="AL48" s="66"/>
      <c r="AN48" s="32"/>
    </row>
    <row r="49" spans="2:40">
      <c r="B49" s="67"/>
      <c r="D49" s="21"/>
      <c r="E49" s="21"/>
      <c r="F49" s="21"/>
      <c r="G49" s="21"/>
      <c r="H49" s="21"/>
      <c r="I49" s="21"/>
      <c r="J49" s="21"/>
      <c r="K49" s="21"/>
      <c r="L49" s="21"/>
      <c r="M49" s="21"/>
      <c r="N49" s="21"/>
      <c r="O49" s="21"/>
      <c r="P49" s="21"/>
      <c r="Q49" s="22"/>
      <c r="R49" s="50"/>
      <c r="S49" s="50"/>
      <c r="T49" s="50"/>
      <c r="U49" s="4"/>
      <c r="V49" s="50"/>
      <c r="W49" s="22"/>
      <c r="X49" s="22"/>
      <c r="Y49" s="22"/>
      <c r="Z49" s="22"/>
      <c r="AA49" s="22"/>
      <c r="AB49" s="22"/>
      <c r="AC49" s="22"/>
      <c r="AD49" s="22"/>
      <c r="AE49" s="22"/>
      <c r="AF49" s="21"/>
      <c r="AG49" s="22"/>
      <c r="AH49" s="22"/>
      <c r="AI49" s="22"/>
      <c r="AJ49" s="22"/>
      <c r="AK49" s="22"/>
      <c r="AL49" s="68"/>
      <c r="AN49" s="32"/>
    </row>
    <row r="50" spans="2:40">
      <c r="B50" s="65"/>
      <c r="C50" s="11" t="s">
        <v>132</v>
      </c>
      <c r="D50" s="12"/>
      <c r="E50" s="12"/>
      <c r="F50" s="12"/>
      <c r="G50" s="12"/>
      <c r="H50" s="12"/>
      <c r="I50" s="12"/>
      <c r="J50" s="12"/>
      <c r="K50" s="12"/>
      <c r="L50" s="12"/>
      <c r="M50" s="12"/>
      <c r="N50" s="12"/>
      <c r="O50" s="12"/>
      <c r="P50" s="12"/>
      <c r="Q50" s="22"/>
      <c r="R50" s="22"/>
      <c r="S50" s="22"/>
      <c r="T50" s="22"/>
      <c r="U50" s="22"/>
      <c r="V50" s="22"/>
      <c r="W50" s="22"/>
      <c r="X50" s="22"/>
      <c r="Y50" s="22"/>
      <c r="Z50" s="22"/>
      <c r="AA50" s="22"/>
      <c r="AB50" s="22"/>
      <c r="AC50" s="22"/>
      <c r="AD50" s="22"/>
      <c r="AE50" s="22"/>
      <c r="AF50" s="21"/>
      <c r="AG50" s="22"/>
      <c r="AH50" s="22"/>
      <c r="AI50" s="22"/>
      <c r="AJ50" s="22"/>
      <c r="AK50" s="22"/>
      <c r="AL50" s="68"/>
      <c r="AN50" s="32"/>
    </row>
    <row r="51" spans="2:40">
      <c r="B51" s="65"/>
      <c r="C51" s="12"/>
      <c r="D51" s="41" t="s">
        <v>21</v>
      </c>
      <c r="E51" s="41"/>
      <c r="F51" s="41"/>
      <c r="G51" s="41"/>
      <c r="H51" s="41"/>
      <c r="I51" s="41"/>
      <c r="J51" s="41"/>
      <c r="K51" s="41"/>
      <c r="L51" s="41"/>
      <c r="M51" s="41"/>
      <c r="N51" s="41"/>
      <c r="O51" s="41"/>
      <c r="P51" s="22"/>
      <c r="Q51" s="22"/>
      <c r="R51" s="22"/>
      <c r="S51" s="22"/>
      <c r="T51" s="22"/>
      <c r="U51" s="22"/>
      <c r="V51" s="41"/>
      <c r="W51" s="41" t="s">
        <v>21</v>
      </c>
      <c r="X51" s="41"/>
      <c r="Y51" s="41"/>
      <c r="Z51" s="41"/>
      <c r="AA51" s="41"/>
      <c r="AB51" s="41"/>
      <c r="AC51" s="41"/>
      <c r="AD51" s="41"/>
      <c r="AE51" s="41"/>
      <c r="AF51" s="41"/>
      <c r="AG51" s="41"/>
      <c r="AH51" s="22"/>
      <c r="AI51" s="22"/>
      <c r="AJ51" s="22"/>
      <c r="AK51" s="22"/>
      <c r="AL51" s="68"/>
      <c r="AN51" s="32"/>
    </row>
    <row r="52" spans="2:40">
      <c r="B52" s="65"/>
      <c r="C52" s="95" t="s">
        <v>27</v>
      </c>
      <c r="D52" s="135" t="s">
        <v>133</v>
      </c>
      <c r="E52" s="135"/>
      <c r="F52" s="135"/>
      <c r="G52" s="135"/>
      <c r="H52" s="135"/>
      <c r="I52" s="135"/>
      <c r="J52" s="135"/>
      <c r="K52" s="135"/>
      <c r="L52" s="135"/>
      <c r="M52" s="135"/>
      <c r="N52" s="135"/>
      <c r="O52" s="135"/>
      <c r="P52" s="42">
        <v>100</v>
      </c>
      <c r="Q52" s="22"/>
      <c r="R52" s="22"/>
      <c r="S52" s="22"/>
      <c r="T52" s="22"/>
      <c r="U52" s="22"/>
      <c r="V52" s="95" t="s">
        <v>27</v>
      </c>
      <c r="W52" s="135" t="s">
        <v>133</v>
      </c>
      <c r="X52" s="135"/>
      <c r="Y52" s="135"/>
      <c r="Z52" s="135"/>
      <c r="AA52" s="135"/>
      <c r="AB52" s="135"/>
      <c r="AC52" s="135"/>
      <c r="AD52" s="135"/>
      <c r="AE52" s="135"/>
      <c r="AF52" s="135"/>
      <c r="AG52" s="135"/>
      <c r="AH52" s="135"/>
      <c r="AI52" s="42">
        <v>100</v>
      </c>
      <c r="AJ52" s="22"/>
      <c r="AK52" s="22"/>
      <c r="AL52" s="68"/>
      <c r="AN52" s="32"/>
    </row>
    <row r="53" spans="2:40" ht="13.5" customHeight="1">
      <c r="B53" s="65"/>
      <c r="C53" s="12"/>
      <c r="D53" s="150"/>
      <c r="E53" s="150"/>
      <c r="F53" s="150"/>
      <c r="G53" s="150"/>
      <c r="H53" s="150"/>
      <c r="I53" s="150"/>
      <c r="J53" s="150"/>
      <c r="K53" s="150"/>
      <c r="L53" s="150"/>
      <c r="M53" s="150"/>
      <c r="N53" s="150"/>
      <c r="O53" s="150"/>
      <c r="P53" s="17"/>
      <c r="Q53" s="22"/>
      <c r="R53" s="22"/>
      <c r="S53" s="22"/>
      <c r="T53" s="22"/>
      <c r="U53" s="22"/>
      <c r="V53" s="12"/>
      <c r="W53" s="22"/>
      <c r="X53" s="22"/>
      <c r="Y53" s="22"/>
      <c r="Z53" s="22"/>
      <c r="AA53" s="22"/>
      <c r="AB53" s="22"/>
      <c r="AC53" s="22"/>
      <c r="AD53" s="22"/>
      <c r="AE53" s="22"/>
      <c r="AF53" s="21"/>
      <c r="AG53" s="22"/>
      <c r="AH53" s="22"/>
      <c r="AI53" s="17"/>
      <c r="AJ53" s="22"/>
      <c r="AK53" s="22"/>
      <c r="AL53" s="68"/>
      <c r="AN53" s="32"/>
    </row>
    <row r="54" spans="2:40">
      <c r="B54" s="65"/>
      <c r="C54" s="12"/>
      <c r="D54" s="150" t="s">
        <v>22</v>
      </c>
      <c r="E54" s="150"/>
      <c r="F54" s="150"/>
      <c r="G54" s="150"/>
      <c r="H54" s="150"/>
      <c r="I54" s="150"/>
      <c r="J54" s="150"/>
      <c r="K54" s="150"/>
      <c r="L54" s="150"/>
      <c r="M54" s="150"/>
      <c r="N54" s="150"/>
      <c r="O54" s="150"/>
      <c r="P54" s="17"/>
      <c r="Q54" s="22"/>
      <c r="R54" s="22"/>
      <c r="S54" s="22"/>
      <c r="T54" s="22"/>
      <c r="U54" s="22"/>
      <c r="V54" s="12"/>
      <c r="W54" s="41" t="s">
        <v>22</v>
      </c>
      <c r="X54" s="41"/>
      <c r="Y54" s="41"/>
      <c r="Z54" s="41"/>
      <c r="AA54" s="41"/>
      <c r="AB54" s="41"/>
      <c r="AC54" s="41"/>
      <c r="AD54" s="41"/>
      <c r="AE54" s="41"/>
      <c r="AF54" s="41"/>
      <c r="AG54" s="41"/>
      <c r="AH54" s="41"/>
      <c r="AI54" s="17"/>
      <c r="AJ54" s="22"/>
      <c r="AK54" s="22"/>
      <c r="AL54" s="68"/>
      <c r="AN54" s="32"/>
    </row>
    <row r="55" spans="2:40" ht="13.5" customHeight="1">
      <c r="B55" s="65"/>
      <c r="C55" s="123" t="s">
        <v>53</v>
      </c>
      <c r="D55" s="134" t="s">
        <v>5</v>
      </c>
      <c r="E55" s="135"/>
      <c r="F55" s="135"/>
      <c r="G55" s="135"/>
      <c r="H55" s="135"/>
      <c r="I55" s="135"/>
      <c r="J55" s="135"/>
      <c r="K55" s="135"/>
      <c r="L55" s="135"/>
      <c r="M55" s="135"/>
      <c r="N55" s="135"/>
      <c r="O55" s="135"/>
      <c r="P55" s="113">
        <f>SUM(AV102:AV106)*2.5/1024</f>
        <v>0</v>
      </c>
      <c r="Q55" s="22"/>
      <c r="R55" s="22"/>
      <c r="S55" s="22"/>
      <c r="T55" s="22"/>
      <c r="U55" s="22"/>
      <c r="V55" s="123" t="s">
        <v>53</v>
      </c>
      <c r="W55" s="141" t="s">
        <v>5</v>
      </c>
      <c r="X55" s="141"/>
      <c r="Y55" s="141"/>
      <c r="Z55" s="141"/>
      <c r="AA55" s="141"/>
      <c r="AB55" s="141"/>
      <c r="AC55" s="141"/>
      <c r="AD55" s="141"/>
      <c r="AE55" s="141"/>
      <c r="AF55" s="141"/>
      <c r="AG55" s="141"/>
      <c r="AH55" s="134"/>
      <c r="AI55" s="113">
        <f>SUM(AV184:AV188)*2.5/1024</f>
        <v>0</v>
      </c>
      <c r="AJ55" s="22"/>
      <c r="AK55" s="22"/>
      <c r="AL55" s="68"/>
      <c r="AN55" s="32"/>
    </row>
    <row r="56" spans="2:40">
      <c r="B56" s="65"/>
      <c r="C56" s="124"/>
      <c r="D56" s="134" t="s">
        <v>49</v>
      </c>
      <c r="E56" s="135"/>
      <c r="F56" s="135"/>
      <c r="G56" s="135"/>
      <c r="H56" s="135"/>
      <c r="I56" s="135"/>
      <c r="J56" s="135"/>
      <c r="K56" s="135"/>
      <c r="L56" s="135"/>
      <c r="M56" s="135"/>
      <c r="N56" s="135"/>
      <c r="O56" s="135"/>
      <c r="P56" s="113">
        <f>SUM(AV149:AV164)*2.5/1024</f>
        <v>0</v>
      </c>
      <c r="Q56" s="22"/>
      <c r="R56" s="22"/>
      <c r="S56" s="22"/>
      <c r="T56" s="22"/>
      <c r="U56" s="22"/>
      <c r="V56" s="124"/>
      <c r="W56" s="141" t="s">
        <v>46</v>
      </c>
      <c r="X56" s="141"/>
      <c r="Y56" s="141"/>
      <c r="Z56" s="141"/>
      <c r="AA56" s="141"/>
      <c r="AB56" s="141"/>
      <c r="AC56" s="141"/>
      <c r="AD56" s="141"/>
      <c r="AE56" s="141"/>
      <c r="AF56" s="141"/>
      <c r="AG56" s="141"/>
      <c r="AH56" s="134"/>
      <c r="AI56" s="43"/>
      <c r="AJ56" s="22"/>
      <c r="AK56" s="22"/>
      <c r="AL56" s="68"/>
      <c r="AN56" s="32"/>
    </row>
    <row r="57" spans="2:40">
      <c r="B57" s="65"/>
      <c r="C57" s="124"/>
      <c r="D57" s="145" t="s">
        <v>92</v>
      </c>
      <c r="E57" s="141"/>
      <c r="F57" s="141"/>
      <c r="G57" s="141"/>
      <c r="H57" s="141"/>
      <c r="I57" s="141"/>
      <c r="J57" s="141"/>
      <c r="K57" s="141"/>
      <c r="L57" s="141"/>
      <c r="M57" s="141"/>
      <c r="N57" s="141"/>
      <c r="O57" s="134"/>
      <c r="P57" s="113">
        <f>SUM(AV129:AV144)*2.5/1024</f>
        <v>0</v>
      </c>
      <c r="Q57" s="22"/>
      <c r="R57" s="22"/>
      <c r="S57" s="22"/>
      <c r="T57" s="22"/>
      <c r="U57" s="22"/>
      <c r="V57" s="124"/>
      <c r="W57" s="98" t="s">
        <v>92</v>
      </c>
      <c r="X57" s="98"/>
      <c r="Y57" s="98"/>
      <c r="Z57" s="98"/>
      <c r="AA57" s="98"/>
      <c r="AB57" s="98"/>
      <c r="AC57" s="98"/>
      <c r="AD57" s="98"/>
      <c r="AE57" s="98"/>
      <c r="AF57" s="98"/>
      <c r="AG57" s="98"/>
      <c r="AH57" s="96"/>
      <c r="AI57" s="113">
        <f>SUM(AV211:AV226)*2.5/1024</f>
        <v>0</v>
      </c>
      <c r="AJ57" s="22"/>
      <c r="AK57" s="22"/>
      <c r="AL57" s="68"/>
      <c r="AN57" s="32"/>
    </row>
    <row r="58" spans="2:40">
      <c r="B58" s="65"/>
      <c r="C58" s="124"/>
      <c r="D58" s="146" t="s">
        <v>64</v>
      </c>
      <c r="E58" s="147"/>
      <c r="F58" s="147"/>
      <c r="G58" s="147"/>
      <c r="H58" s="147"/>
      <c r="I58" s="147"/>
      <c r="J58" s="147"/>
      <c r="K58" s="147"/>
      <c r="L58" s="147"/>
      <c r="M58" s="147"/>
      <c r="N58" s="147"/>
      <c r="O58" s="147"/>
      <c r="P58" s="43"/>
      <c r="Q58" s="22"/>
      <c r="R58" s="22"/>
      <c r="S58" s="22"/>
      <c r="T58" s="22"/>
      <c r="U58" s="22"/>
      <c r="V58" s="124"/>
      <c r="W58" s="142" t="s">
        <v>64</v>
      </c>
      <c r="X58" s="143"/>
      <c r="Y58" s="143"/>
      <c r="Z58" s="143"/>
      <c r="AA58" s="143"/>
      <c r="AB58" s="143"/>
      <c r="AC58" s="143"/>
      <c r="AD58" s="143"/>
      <c r="AE58" s="143"/>
      <c r="AF58" s="143"/>
      <c r="AG58" s="143"/>
      <c r="AH58" s="144"/>
      <c r="AI58" s="43"/>
      <c r="AJ58" s="22"/>
      <c r="AK58" s="22"/>
      <c r="AL58" s="68"/>
      <c r="AN58" s="32"/>
    </row>
    <row r="59" spans="2:40">
      <c r="B59" s="65"/>
      <c r="C59" s="124"/>
      <c r="D59" s="96"/>
      <c r="E59" s="97" t="s">
        <v>61</v>
      </c>
      <c r="F59" s="98"/>
      <c r="G59" s="98"/>
      <c r="H59" s="98"/>
      <c r="I59" s="98"/>
      <c r="J59" s="98"/>
      <c r="K59" s="98"/>
      <c r="L59" s="98"/>
      <c r="M59" s="98"/>
      <c r="N59" s="98"/>
      <c r="O59" s="96"/>
      <c r="P59" s="113">
        <f>(LARGE(AZ92:BC164,1)+LARGE(AZ92:BC164,2)+LARGE(AZ92:BC164,3)+LARGE(AZ92:BC164,4))/1024</f>
        <v>0</v>
      </c>
      <c r="Q59" s="22"/>
      <c r="R59" s="22"/>
      <c r="S59" s="22"/>
      <c r="T59" s="22"/>
      <c r="U59" s="22"/>
      <c r="V59" s="124"/>
      <c r="W59" s="115"/>
      <c r="X59" s="116" t="s">
        <v>61</v>
      </c>
      <c r="Y59" s="98"/>
      <c r="Z59" s="98"/>
      <c r="AA59" s="98"/>
      <c r="AB59" s="116" t="s">
        <v>61</v>
      </c>
      <c r="AC59" s="98"/>
      <c r="AD59" s="98"/>
      <c r="AE59" s="98"/>
      <c r="AF59" s="98"/>
      <c r="AG59" s="98"/>
      <c r="AH59" s="96"/>
      <c r="AI59" s="113">
        <f>(LARGE(AZ174:BC206,1)+LARGE(AZ174:BC206,2)+LARGE(AZ174:BC206,3)+LARGE(AZ174:BC206,4))/1024</f>
        <v>0</v>
      </c>
      <c r="AJ59" s="22"/>
      <c r="AK59" s="22"/>
      <c r="AL59" s="68"/>
      <c r="AN59" s="32"/>
    </row>
    <row r="60" spans="2:40">
      <c r="B60" s="65"/>
      <c r="C60" s="124"/>
      <c r="D60" s="96"/>
      <c r="E60" s="97" t="s">
        <v>62</v>
      </c>
      <c r="F60" s="98"/>
      <c r="G60" s="98"/>
      <c r="H60" s="98"/>
      <c r="I60" s="98"/>
      <c r="J60" s="98"/>
      <c r="K60" s="98"/>
      <c r="L60" s="98"/>
      <c r="M60" s="98"/>
      <c r="N60" s="98"/>
      <c r="O60" s="96"/>
      <c r="P60" s="113">
        <f>MAX(AX92:AX97,AX111:AX124)*2/1024</f>
        <v>0</v>
      </c>
      <c r="Q60" s="22"/>
      <c r="R60" s="22"/>
      <c r="S60" s="22"/>
      <c r="T60" s="22"/>
      <c r="U60" s="22"/>
      <c r="V60" s="124"/>
      <c r="W60" s="115"/>
      <c r="X60" s="116" t="s">
        <v>62</v>
      </c>
      <c r="Y60" s="98"/>
      <c r="Z60" s="98"/>
      <c r="AA60" s="98"/>
      <c r="AB60" s="116" t="s">
        <v>62</v>
      </c>
      <c r="AC60" s="98"/>
      <c r="AD60" s="98"/>
      <c r="AE60" s="98"/>
      <c r="AF60" s="98"/>
      <c r="AG60" s="98"/>
      <c r="AH60" s="96"/>
      <c r="AI60" s="113">
        <f>MAX(AX174:AX179,AX193:AX206)*2/1024</f>
        <v>0</v>
      </c>
      <c r="AJ60" s="22"/>
      <c r="AK60" s="22"/>
      <c r="AL60" s="68"/>
      <c r="AN60" s="32"/>
    </row>
    <row r="61" spans="2:40">
      <c r="B61" s="65"/>
      <c r="C61" s="124"/>
      <c r="D61" s="134" t="s">
        <v>38</v>
      </c>
      <c r="E61" s="135"/>
      <c r="F61" s="135"/>
      <c r="G61" s="135"/>
      <c r="H61" s="135"/>
      <c r="I61" s="135"/>
      <c r="J61" s="135"/>
      <c r="K61" s="135"/>
      <c r="L61" s="135"/>
      <c r="M61" s="135"/>
      <c r="N61" s="135"/>
      <c r="O61" s="135"/>
      <c r="P61" s="113">
        <f>MAX(LARGE(AX92:AX206,1)*1.3/1024+12,LARGE(AX92:AX206,1)/$AX$81/1024*(1.3+$AX$81*3))+IF($V$81&gt;=2,MAX(LARGE(AX92:AX206,2)*1.3/1024+12,LARGE(AX92:AX206,2)/$AX$81/1024*(1.3+$AX$81*3)))+IF($V$81&gt;=3,MAX(LARGE(AX92:AX206,3)*1.3/1024+12,LARGE(AX92:AX206,3)/$AX$81/1024*(1.3+$AX$81*3)))+IF($V$81&gt;=4,MAX(LARGE(AX92:AX206,4)*1.3/1024+12,LARGE(AX92:AX206,4)/$AX$81/1024*(1.3+$AX$81*3)))+IF($V$81&gt;=5,MAX(LARGE(AX92:AX206,5)*1.3/1024+12,LARGE(AX92:AX206,5)/$AX$81/1024*(1.3+$AX$81*3)))+IF($V$81&gt;=6,MAX(LARGE(AX92:AX206,6)*1.3/1024+12,LARGE(AX92:AX206,6)/$AX$81/1024*(1.3+$AX$81*3)))+IF($V$81&gt;=7,MAX(LARGE(AX92:AX206,7)*1.3/1024+12,LARGE(AX92:AX206,7)/$AX$81/1024*(1.3+$AX$81*3)))+IF($V$81&gt;=8,MAX(LARGE(AX92:AX206,8)*1.3/1024+12,LARGE(AX92:AX206,8)/$AX$81/1024*(1.3+$AX$81*3)))</f>
        <v>24</v>
      </c>
      <c r="Q61" s="22"/>
      <c r="R61" s="22"/>
      <c r="S61" s="22"/>
      <c r="T61" s="22"/>
      <c r="U61" s="22"/>
      <c r="V61" s="124"/>
      <c r="W61" s="141" t="s">
        <v>38</v>
      </c>
      <c r="X61" s="141"/>
      <c r="Y61" s="141"/>
      <c r="Z61" s="141"/>
      <c r="AA61" s="141"/>
      <c r="AB61" s="141"/>
      <c r="AC61" s="141"/>
      <c r="AD61" s="141"/>
      <c r="AE61" s="141"/>
      <c r="AF61" s="141"/>
      <c r="AG61" s="141"/>
      <c r="AH61" s="134"/>
      <c r="AI61" s="113">
        <f>MAX(LARGE(AX92:AX206,1)*1.3/1024+12,LARGE(AX92:AX206,1)/$AX$81/1024*(1.3+$AX$81*3))+IF($V$81&gt;=2,MAX(LARGE(AX92:AX206,2)*1.3/1024+12,LARGE(AX92:AX206,2)/$AX$81/1024*(1.3+$AX$81*3)))+IF($V$81&gt;=3,MAX(LARGE(AX92:AX206,3)*1.3/1024+12,LARGE(AX92:AX206,3)/$AX$81/1024*(1.3+$AX$81*3)))+IF($V$81&gt;=4,MAX(LARGE(AX92:AX206,4)*1.3/1024+12,LARGE(AX92:AX206,4)/$AX$81/1024*(1.3+$AX$81*3)))+IF($V$81&gt;=5,MAX(LARGE(AX92:AX206,5)*1.3/1024+12,LARGE(AX92:AX206,5)/$AX$81/1024*(1.3+$AX$81*3)))+IF($V$81&gt;=6,MAX(LARGE(AX92:AX206,6)*1.3/1024+12,LARGE(AX92:AX206,6)/$AX$81/1024*(1.3+$AX$81*3)))+IF($V$81&gt;=7,MAX(LARGE(AX92:AX206,7)*1.3/1024+12,LARGE(AX92:AX206,7)/$AX$81/1024*(1.3+$AX$81*3)))+IF($V$81&gt;=8,MAX(LARGE(AX92:AX206,8)*1.3/1024+12,LARGE(AX92:AX206,8)/$AX$81/1024*(1.3+$AX$81*3)))</f>
        <v>24</v>
      </c>
      <c r="AJ61" s="22"/>
      <c r="AK61" s="22"/>
      <c r="AL61" s="68"/>
      <c r="AN61" s="32"/>
    </row>
    <row r="62" spans="2:40">
      <c r="B62" s="65"/>
      <c r="C62" s="124"/>
      <c r="D62" s="31"/>
      <c r="E62" s="31"/>
      <c r="F62" s="31"/>
      <c r="G62" s="31"/>
      <c r="H62" s="31"/>
      <c r="I62" s="31"/>
      <c r="J62" s="31"/>
      <c r="K62" s="31"/>
      <c r="L62" s="31"/>
      <c r="M62" s="31"/>
      <c r="N62" s="31"/>
      <c r="O62" s="31"/>
      <c r="P62" s="17"/>
      <c r="Q62" s="22"/>
      <c r="R62" s="22"/>
      <c r="S62" s="22"/>
      <c r="T62" s="22"/>
      <c r="U62" s="22"/>
      <c r="V62" s="124"/>
      <c r="W62" s="32"/>
      <c r="X62" s="32"/>
      <c r="Y62" s="32"/>
      <c r="Z62" s="32"/>
      <c r="AA62" s="32"/>
      <c r="AB62" s="32"/>
      <c r="AC62" s="32"/>
      <c r="AD62" s="32"/>
      <c r="AE62" s="32"/>
      <c r="AF62" s="31"/>
      <c r="AG62" s="32"/>
      <c r="AH62" s="32"/>
      <c r="AI62" s="22"/>
      <c r="AJ62" s="22"/>
      <c r="AK62" s="22"/>
      <c r="AL62" s="68"/>
      <c r="AN62" s="32"/>
    </row>
    <row r="63" spans="2:40">
      <c r="B63" s="65"/>
      <c r="C63" s="124"/>
      <c r="D63" s="99" t="s">
        <v>23</v>
      </c>
      <c r="E63" s="100"/>
      <c r="F63" s="100"/>
      <c r="G63" s="100"/>
      <c r="H63" s="100"/>
      <c r="I63" s="100"/>
      <c r="J63" s="100"/>
      <c r="K63" s="100"/>
      <c r="L63" s="100"/>
      <c r="M63" s="100"/>
      <c r="N63" s="100"/>
      <c r="O63" s="100"/>
      <c r="P63" s="17"/>
      <c r="Q63" s="22"/>
      <c r="R63" s="22"/>
      <c r="S63" s="22"/>
      <c r="T63" s="22"/>
      <c r="U63" s="22"/>
      <c r="V63" s="124"/>
      <c r="W63" s="100" t="s">
        <v>23</v>
      </c>
      <c r="X63" s="100"/>
      <c r="Y63" s="100"/>
      <c r="Z63" s="100"/>
      <c r="AA63" s="100"/>
      <c r="AB63" s="100"/>
      <c r="AC63" s="100"/>
      <c r="AD63" s="100"/>
      <c r="AE63" s="100"/>
      <c r="AF63" s="100"/>
      <c r="AG63" s="100"/>
      <c r="AH63" s="100"/>
      <c r="AI63" s="22"/>
      <c r="AJ63" s="22"/>
      <c r="AK63" s="22"/>
      <c r="AL63" s="68"/>
      <c r="AN63" s="32"/>
    </row>
    <row r="64" spans="2:40">
      <c r="B64" s="65"/>
      <c r="C64" s="124"/>
      <c r="D64" s="134" t="s">
        <v>8</v>
      </c>
      <c r="E64" s="135"/>
      <c r="F64" s="135"/>
      <c r="G64" s="135"/>
      <c r="H64" s="135"/>
      <c r="I64" s="135"/>
      <c r="J64" s="135"/>
      <c r="K64" s="135"/>
      <c r="L64" s="135"/>
      <c r="M64" s="135"/>
      <c r="N64" s="135"/>
      <c r="O64" s="135"/>
      <c r="P64" s="113">
        <f>IF($K$101="ログレビサーバ上",SUM(Q102:T106)*$V$82/1024,0)</f>
        <v>0</v>
      </c>
      <c r="Q64" s="22"/>
      <c r="R64" s="22"/>
      <c r="S64" s="22"/>
      <c r="T64" s="22"/>
      <c r="U64" s="22"/>
      <c r="V64" s="124"/>
      <c r="W64" s="141" t="s">
        <v>8</v>
      </c>
      <c r="X64" s="141"/>
      <c r="Y64" s="141"/>
      <c r="Z64" s="141"/>
      <c r="AA64" s="141"/>
      <c r="AB64" s="141"/>
      <c r="AC64" s="141"/>
      <c r="AD64" s="141"/>
      <c r="AE64" s="141"/>
      <c r="AF64" s="141"/>
      <c r="AG64" s="141"/>
      <c r="AH64" s="134"/>
      <c r="AI64" s="114">
        <f>IF(K183="ログレビサーバ上",SUM(Q184:T188)*$V$82/1024,0)</f>
        <v>0</v>
      </c>
      <c r="AJ64" s="22"/>
      <c r="AK64" s="22"/>
      <c r="AL64" s="68"/>
      <c r="AN64" s="32"/>
    </row>
    <row r="65" spans="1:55">
      <c r="B65" s="65"/>
      <c r="C65" s="124"/>
      <c r="D65" s="134" t="s">
        <v>69</v>
      </c>
      <c r="E65" s="135"/>
      <c r="F65" s="135"/>
      <c r="G65" s="135"/>
      <c r="H65" s="135"/>
      <c r="I65" s="135"/>
      <c r="J65" s="135"/>
      <c r="K65" s="135"/>
      <c r="L65" s="135"/>
      <c r="M65" s="135"/>
      <c r="N65" s="135"/>
      <c r="O65" s="135"/>
      <c r="P65" s="113">
        <f>SUM(AY92:AY124)/1024</f>
        <v>0</v>
      </c>
      <c r="Q65" s="22"/>
      <c r="R65" s="22"/>
      <c r="S65" s="22"/>
      <c r="T65" s="22"/>
      <c r="U65" s="22"/>
      <c r="V65" s="125"/>
      <c r="W65" s="134" t="s">
        <v>69</v>
      </c>
      <c r="X65" s="135"/>
      <c r="Y65" s="135"/>
      <c r="Z65" s="135"/>
      <c r="AA65" s="135"/>
      <c r="AB65" s="135"/>
      <c r="AC65" s="135"/>
      <c r="AD65" s="135"/>
      <c r="AE65" s="135"/>
      <c r="AF65" s="135"/>
      <c r="AG65" s="135"/>
      <c r="AH65" s="135"/>
      <c r="AI65" s="113">
        <f>SUM(AY174:AY206)/1024</f>
        <v>0</v>
      </c>
      <c r="AJ65" s="22"/>
      <c r="AK65" s="22"/>
      <c r="AL65" s="68"/>
      <c r="AN65" s="32"/>
    </row>
    <row r="66" spans="1:55">
      <c r="B66" s="65"/>
      <c r="C66" s="125"/>
      <c r="D66" s="134" t="s">
        <v>2</v>
      </c>
      <c r="E66" s="135"/>
      <c r="F66" s="135"/>
      <c r="G66" s="135"/>
      <c r="H66" s="135"/>
      <c r="I66" s="135"/>
      <c r="J66" s="135"/>
      <c r="K66" s="135"/>
      <c r="L66" s="135"/>
      <c r="M66" s="135"/>
      <c r="N66" s="135"/>
      <c r="O66" s="135"/>
      <c r="P66" s="114">
        <f>SUM(AU92:AU164,AU174:AU206)*$V$83*$V$80*(12+1)/1024</f>
        <v>0</v>
      </c>
      <c r="Q66" s="22"/>
      <c r="R66" s="22"/>
      <c r="S66" s="22"/>
      <c r="T66" s="22"/>
      <c r="U66" s="22"/>
      <c r="V66" s="22"/>
      <c r="W66" s="12"/>
      <c r="X66" s="22"/>
      <c r="Y66" s="22"/>
      <c r="Z66" s="22"/>
      <c r="AA66" s="22"/>
      <c r="AB66" s="22"/>
      <c r="AC66" s="22"/>
      <c r="AD66" s="22"/>
      <c r="AE66" s="22"/>
      <c r="AF66" s="21"/>
      <c r="AG66" s="22"/>
      <c r="AH66" s="22"/>
      <c r="AI66" s="22"/>
      <c r="AJ66" s="22"/>
      <c r="AK66" s="22"/>
      <c r="AL66" s="68"/>
      <c r="AN66" s="32"/>
    </row>
    <row r="67" spans="1:55" ht="13.5" hidden="1" customHeight="1">
      <c r="B67" s="65"/>
      <c r="C67" s="101"/>
      <c r="D67" s="134" t="s">
        <v>24</v>
      </c>
      <c r="E67" s="135"/>
      <c r="F67" s="135"/>
      <c r="G67" s="135"/>
      <c r="H67" s="135"/>
      <c r="I67" s="135"/>
      <c r="J67" s="135"/>
      <c r="K67" s="135"/>
      <c r="L67" s="135"/>
      <c r="M67" s="135"/>
      <c r="N67" s="135"/>
      <c r="O67" s="135"/>
      <c r="P67" s="51">
        <f>SUM(BD92:BD164,BD174:BD206)/1024</f>
        <v>0</v>
      </c>
      <c r="Q67" s="22"/>
      <c r="R67" s="22"/>
      <c r="S67" s="22"/>
      <c r="T67" s="22"/>
      <c r="U67" s="22"/>
      <c r="V67" s="22"/>
      <c r="W67" s="12"/>
      <c r="X67" s="22"/>
      <c r="Y67" s="22"/>
      <c r="Z67" s="22"/>
      <c r="AA67" s="22"/>
      <c r="AB67" s="22"/>
      <c r="AC67" s="22"/>
      <c r="AD67" s="22"/>
      <c r="AE67" s="22"/>
      <c r="AF67" s="21"/>
      <c r="AG67" s="22"/>
      <c r="AH67" s="22"/>
      <c r="AI67" s="22"/>
      <c r="AJ67" s="22"/>
      <c r="AK67" s="22"/>
      <c r="AL67" s="68"/>
      <c r="AN67" s="32"/>
    </row>
    <row r="68" spans="1:55">
      <c r="B68" s="65"/>
      <c r="C68" s="21"/>
      <c r="D68" s="21"/>
      <c r="E68" s="21"/>
      <c r="F68" s="21"/>
      <c r="G68" s="21"/>
      <c r="H68" s="21"/>
      <c r="I68" s="21"/>
      <c r="J68" s="21"/>
      <c r="K68" s="21"/>
      <c r="L68" s="21"/>
      <c r="M68" s="21"/>
      <c r="N68" s="21"/>
      <c r="O68" s="21"/>
      <c r="P68" s="21"/>
      <c r="Q68" s="22"/>
      <c r="R68" s="22"/>
      <c r="S68" s="22"/>
      <c r="T68" s="22"/>
      <c r="U68" s="22"/>
      <c r="V68" s="22"/>
      <c r="W68" s="22"/>
      <c r="X68" s="22"/>
      <c r="Y68" s="22"/>
      <c r="Z68" s="22"/>
      <c r="AA68" s="22"/>
      <c r="AB68" s="22"/>
      <c r="AC68" s="22"/>
      <c r="AD68" s="22"/>
      <c r="AE68" s="22"/>
      <c r="AF68" s="21"/>
      <c r="AG68" s="22"/>
      <c r="AH68" s="22"/>
      <c r="AI68" s="22"/>
      <c r="AJ68" s="22"/>
      <c r="AK68" s="22"/>
      <c r="AL68" s="68"/>
      <c r="AN68" s="32"/>
    </row>
    <row r="69" spans="1:55" ht="14.25" thickBot="1">
      <c r="B69" s="69"/>
      <c r="C69" s="70"/>
      <c r="D69" s="70"/>
      <c r="E69" s="70"/>
      <c r="F69" s="70"/>
      <c r="G69" s="70"/>
      <c r="H69" s="70"/>
      <c r="I69" s="70"/>
      <c r="J69" s="70"/>
      <c r="K69" s="70"/>
      <c r="L69" s="70"/>
      <c r="M69" s="70"/>
      <c r="N69" s="70"/>
      <c r="O69" s="70"/>
      <c r="P69" s="70"/>
      <c r="Q69" s="71"/>
      <c r="R69" s="71"/>
      <c r="S69" s="71"/>
      <c r="T69" s="71"/>
      <c r="U69" s="71"/>
      <c r="V69" s="71"/>
      <c r="W69" s="71"/>
      <c r="X69" s="71"/>
      <c r="Y69" s="71"/>
      <c r="Z69" s="71"/>
      <c r="AA69" s="71"/>
      <c r="AB69" s="71"/>
      <c r="AC69" s="71"/>
      <c r="AD69" s="71"/>
      <c r="AE69" s="71"/>
      <c r="AF69" s="70"/>
      <c r="AG69" s="71"/>
      <c r="AH69" s="71"/>
      <c r="AI69" s="71"/>
      <c r="AJ69" s="71"/>
      <c r="AK69" s="71"/>
      <c r="AL69" s="72"/>
      <c r="AN69" s="32"/>
    </row>
    <row r="70" spans="1:55">
      <c r="B70" s="32"/>
      <c r="C70" s="32"/>
      <c r="D70" s="32"/>
      <c r="H70" s="32"/>
      <c r="I70" s="32"/>
      <c r="J70" s="32"/>
      <c r="N70" s="32"/>
      <c r="O70" s="32"/>
      <c r="P70" s="32"/>
      <c r="T70" s="32"/>
      <c r="U70" s="32"/>
      <c r="V70" s="32"/>
      <c r="Z70" s="22"/>
      <c r="AA70" s="22"/>
      <c r="AB70" s="32"/>
      <c r="AC70" s="32"/>
      <c r="AD70" s="32"/>
      <c r="AH70" s="32"/>
      <c r="AI70" s="32"/>
      <c r="AJ70" s="32"/>
      <c r="AN70" s="32"/>
      <c r="AO70" s="32"/>
      <c r="AP70" s="32"/>
      <c r="AT70" s="32"/>
      <c r="AU70" s="32"/>
      <c r="AV70" s="32"/>
    </row>
    <row r="71" spans="1:55">
      <c r="B71" s="32"/>
      <c r="C71" s="32"/>
      <c r="D71" s="32"/>
      <c r="H71" s="32"/>
      <c r="I71" s="32"/>
      <c r="J71" s="32"/>
      <c r="N71" s="32"/>
      <c r="O71" s="32"/>
      <c r="P71" s="32"/>
      <c r="T71" s="32"/>
      <c r="U71" s="32"/>
      <c r="V71" s="32"/>
      <c r="Z71" s="22"/>
      <c r="AA71" s="22"/>
      <c r="AB71" s="32"/>
      <c r="AC71" s="32"/>
      <c r="AD71" s="32"/>
      <c r="AH71" s="32"/>
      <c r="AI71" s="32"/>
      <c r="AJ71" s="32"/>
      <c r="AN71" s="32"/>
      <c r="AO71" s="32"/>
      <c r="AP71" s="32"/>
      <c r="AT71" s="32"/>
      <c r="AU71" s="32"/>
      <c r="AV71" s="32"/>
    </row>
    <row r="72" spans="1:55" ht="19.5" customHeight="1">
      <c r="A72" s="1" t="s">
        <v>135</v>
      </c>
      <c r="AE72" s="4"/>
      <c r="AF72" s="4"/>
      <c r="AG72" s="4"/>
      <c r="AH72" s="4"/>
      <c r="AI72" s="4"/>
      <c r="AJ72" s="4"/>
      <c r="AK72" s="4"/>
      <c r="AL72" s="4"/>
      <c r="AM72" s="4"/>
      <c r="AN72" s="4"/>
      <c r="AO72" s="4"/>
      <c r="AP72" s="4"/>
      <c r="AQ72" s="4"/>
      <c r="AR72" s="4"/>
      <c r="AS72" s="4"/>
      <c r="AT72" s="4"/>
    </row>
    <row r="73" spans="1:55" ht="14.25" customHeight="1">
      <c r="A73" s="80"/>
      <c r="B73" s="78"/>
      <c r="C73" s="78" t="s">
        <v>137</v>
      </c>
      <c r="D73" s="78"/>
      <c r="E73" s="78"/>
      <c r="F73" s="78"/>
      <c r="G73" s="78"/>
      <c r="H73" s="78"/>
      <c r="I73" s="78"/>
      <c r="J73" s="78"/>
      <c r="K73" s="78"/>
      <c r="L73" s="78"/>
      <c r="M73" s="78"/>
      <c r="N73" s="78"/>
      <c r="O73" s="78"/>
      <c r="P73" s="78"/>
      <c r="Q73" s="78"/>
      <c r="R73" s="78"/>
      <c r="S73" s="78"/>
      <c r="T73" s="78"/>
      <c r="U73" s="78"/>
      <c r="V73" s="78"/>
      <c r="W73" s="78"/>
      <c r="X73" s="78"/>
      <c r="Y73" s="78"/>
      <c r="Z73" s="78"/>
      <c r="AA73" s="78"/>
      <c r="AB73" s="78"/>
      <c r="AC73" s="78"/>
      <c r="AD73" s="78"/>
      <c r="AE73" s="78"/>
      <c r="AF73" s="78"/>
      <c r="AG73" s="78"/>
      <c r="AH73" s="78"/>
      <c r="AI73" s="78"/>
      <c r="AJ73" s="78"/>
      <c r="AK73" s="78"/>
      <c r="AL73" s="78"/>
      <c r="AM73" s="78"/>
      <c r="AN73" s="78"/>
      <c r="AO73" s="78"/>
      <c r="AP73" s="78"/>
      <c r="AQ73" s="78"/>
      <c r="AR73" s="78"/>
      <c r="AS73" s="79"/>
      <c r="AT73" s="4"/>
    </row>
    <row r="74" spans="1:55" ht="14.25" customHeight="1">
      <c r="A74" s="80"/>
      <c r="B74" s="4"/>
      <c r="C74" s="4" t="s">
        <v>138</v>
      </c>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80"/>
      <c r="AT74" s="4"/>
    </row>
    <row r="75" spans="1:55" ht="14.25" customHeight="1">
      <c r="A75" s="80"/>
      <c r="B75" s="57"/>
      <c r="C75" s="4"/>
      <c r="D75" s="4" t="s">
        <v>139</v>
      </c>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80"/>
      <c r="AT75" s="4"/>
    </row>
    <row r="76" spans="1:55" ht="14.25" customHeight="1">
      <c r="A76" s="80"/>
      <c r="B76" s="57"/>
      <c r="C76" s="4"/>
      <c r="D76" s="4" t="s">
        <v>140</v>
      </c>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80"/>
      <c r="AT76" s="4"/>
    </row>
    <row r="77" spans="1:55" ht="14.25" customHeight="1">
      <c r="A77" s="80"/>
      <c r="B77" s="57"/>
      <c r="C77" s="4"/>
      <c r="D77" s="4" t="s">
        <v>141</v>
      </c>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80"/>
      <c r="AT77" s="4"/>
    </row>
    <row r="78" spans="1:55" ht="14.25" customHeight="1">
      <c r="A78" s="80"/>
      <c r="B78" s="58"/>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80"/>
      <c r="AT78" s="4"/>
    </row>
    <row r="79" spans="1:55">
      <c r="A79" s="80"/>
      <c r="B79" s="81" t="s">
        <v>25</v>
      </c>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80"/>
      <c r="AT79" s="4"/>
    </row>
    <row r="80" spans="1:55">
      <c r="A80" s="80"/>
      <c r="C80" s="126" t="s">
        <v>1</v>
      </c>
      <c r="D80" s="126"/>
      <c r="E80" s="126"/>
      <c r="F80" s="126"/>
      <c r="G80" s="126"/>
      <c r="H80" s="126"/>
      <c r="I80" s="126"/>
      <c r="J80" s="126"/>
      <c r="K80" s="126"/>
      <c r="L80" s="126"/>
      <c r="M80" s="126"/>
      <c r="N80" s="126"/>
      <c r="O80" s="126"/>
      <c r="P80" s="126"/>
      <c r="Q80" s="126"/>
      <c r="R80" s="126"/>
      <c r="S80" s="126"/>
      <c r="T80" s="126"/>
      <c r="U80" s="126"/>
      <c r="V80" s="168">
        <v>0.5</v>
      </c>
      <c r="W80" s="168"/>
      <c r="X80" s="168"/>
      <c r="Y80" s="168"/>
      <c r="Z80" s="168"/>
      <c r="AA80" s="4"/>
      <c r="AB80" s="4"/>
      <c r="AC80" s="4"/>
      <c r="AD80" s="4"/>
      <c r="AE80" s="4"/>
      <c r="AF80" s="4"/>
      <c r="AG80" s="57"/>
      <c r="AH80" s="57"/>
      <c r="AI80" s="103"/>
      <c r="AJ80" s="103"/>
      <c r="AK80" s="57"/>
      <c r="AL80" s="57"/>
      <c r="AM80" s="57"/>
      <c r="AN80" s="57"/>
      <c r="AO80" s="57"/>
      <c r="AP80" s="57"/>
      <c r="AQ80" s="4"/>
      <c r="AR80" s="4"/>
      <c r="AS80" s="80"/>
      <c r="AT80" s="4"/>
      <c r="AV80" s="2" t="s">
        <v>70</v>
      </c>
      <c r="BA80" s="4"/>
      <c r="BB80" s="4"/>
      <c r="BC80" s="4"/>
    </row>
    <row r="81" spans="1:71">
      <c r="A81" s="80"/>
      <c r="C81" s="126" t="s">
        <v>67</v>
      </c>
      <c r="D81" s="126"/>
      <c r="E81" s="126"/>
      <c r="F81" s="126"/>
      <c r="G81" s="126"/>
      <c r="H81" s="126"/>
      <c r="I81" s="126"/>
      <c r="J81" s="126"/>
      <c r="K81" s="126"/>
      <c r="L81" s="126"/>
      <c r="M81" s="126"/>
      <c r="N81" s="126"/>
      <c r="O81" s="126"/>
      <c r="P81" s="126"/>
      <c r="Q81" s="126"/>
      <c r="R81" s="126"/>
      <c r="S81" s="126"/>
      <c r="T81" s="126"/>
      <c r="U81" s="126"/>
      <c r="V81" s="165">
        <v>2</v>
      </c>
      <c r="W81" s="165"/>
      <c r="X81" s="165"/>
      <c r="Y81" s="165"/>
      <c r="Z81" s="165"/>
      <c r="AA81" s="4"/>
      <c r="AB81" s="82"/>
      <c r="AC81" s="4"/>
      <c r="AD81" s="4"/>
      <c r="AE81" s="4"/>
      <c r="AF81" s="4"/>
      <c r="AG81" s="57"/>
      <c r="AH81" s="57"/>
      <c r="AI81" s="44"/>
      <c r="AJ81" s="44"/>
      <c r="AK81" s="57"/>
      <c r="AL81" s="57"/>
      <c r="AM81" s="57"/>
      <c r="AN81" s="57"/>
      <c r="AO81" s="57"/>
      <c r="AP81" s="57"/>
      <c r="AQ81" s="4"/>
      <c r="AR81" s="4"/>
      <c r="AS81" s="80"/>
      <c r="AT81" s="4"/>
      <c r="AV81" s="56" t="s">
        <v>28</v>
      </c>
      <c r="AW81" s="56"/>
      <c r="AX81" s="169">
        <v>2</v>
      </c>
      <c r="AY81" s="170"/>
      <c r="AZ81" s="3" t="s">
        <v>65</v>
      </c>
      <c r="BA81" s="4"/>
      <c r="BB81" s="4"/>
      <c r="BC81" s="4"/>
    </row>
    <row r="82" spans="1:71">
      <c r="A82" s="80"/>
      <c r="C82" s="127" t="s">
        <v>157</v>
      </c>
      <c r="D82" s="128"/>
      <c r="E82" s="128"/>
      <c r="F82" s="128"/>
      <c r="G82" s="128"/>
      <c r="H82" s="128"/>
      <c r="I82" s="128"/>
      <c r="J82" s="128"/>
      <c r="K82" s="128"/>
      <c r="L82" s="128"/>
      <c r="M82" s="128"/>
      <c r="N82" s="128"/>
      <c r="O82" s="128"/>
      <c r="P82" s="128"/>
      <c r="Q82" s="128"/>
      <c r="R82" s="128"/>
      <c r="S82" s="128"/>
      <c r="T82" s="128"/>
      <c r="U82" s="128"/>
      <c r="V82" s="165">
        <v>45</v>
      </c>
      <c r="W82" s="165"/>
      <c r="X82" s="165"/>
      <c r="Y82" s="165"/>
      <c r="Z82" s="165"/>
      <c r="AA82" s="4"/>
      <c r="AB82" s="4" t="s">
        <v>66</v>
      </c>
      <c r="AC82" s="4"/>
      <c r="AD82" s="4"/>
      <c r="AE82" s="4"/>
      <c r="AF82" s="4"/>
      <c r="AG82" s="57"/>
      <c r="AH82" s="57"/>
      <c r="AI82" s="103"/>
      <c r="AJ82" s="103"/>
      <c r="AK82" s="57"/>
      <c r="AL82" s="57"/>
      <c r="AM82" s="57"/>
      <c r="AN82" s="57"/>
      <c r="AO82" s="57"/>
      <c r="AP82" s="57"/>
      <c r="AQ82" s="4"/>
      <c r="AR82" s="4"/>
      <c r="AS82" s="80"/>
      <c r="AT82" s="4"/>
      <c r="AV82" s="171" t="s">
        <v>29</v>
      </c>
      <c r="AW82" s="172"/>
      <c r="AX82" s="169">
        <v>1.1000000000000001</v>
      </c>
      <c r="AY82" s="170"/>
      <c r="AZ82" s="3" t="s">
        <v>65</v>
      </c>
      <c r="BA82" s="4"/>
      <c r="BB82" s="4"/>
      <c r="BC82" s="4"/>
    </row>
    <row r="83" spans="1:71">
      <c r="A83" s="80"/>
      <c r="C83" s="129" t="s">
        <v>39</v>
      </c>
      <c r="D83" s="129"/>
      <c r="E83" s="129"/>
      <c r="F83" s="129"/>
      <c r="G83" s="129"/>
      <c r="H83" s="129"/>
      <c r="I83" s="129"/>
      <c r="J83" s="129"/>
      <c r="K83" s="129"/>
      <c r="L83" s="129"/>
      <c r="M83" s="129"/>
      <c r="N83" s="129"/>
      <c r="O83" s="129"/>
      <c r="P83" s="129"/>
      <c r="Q83" s="129"/>
      <c r="R83" s="129"/>
      <c r="S83" s="129"/>
      <c r="T83" s="129"/>
      <c r="U83" s="129"/>
      <c r="V83" s="175">
        <v>30.5</v>
      </c>
      <c r="W83" s="175"/>
      <c r="X83" s="175"/>
      <c r="Y83" s="175"/>
      <c r="Z83" s="175"/>
      <c r="AA83" s="4"/>
      <c r="AB83" s="4" t="s">
        <v>66</v>
      </c>
      <c r="AC83" s="4"/>
      <c r="AD83" s="4"/>
      <c r="AE83" s="4"/>
      <c r="AF83" s="4"/>
      <c r="AG83" s="58"/>
      <c r="AH83" s="58"/>
      <c r="AI83" s="58"/>
      <c r="AJ83" s="58"/>
      <c r="AK83" s="58"/>
      <c r="AL83" s="58"/>
      <c r="AM83" s="58"/>
      <c r="AN83" s="58"/>
      <c r="AO83" s="58"/>
      <c r="AP83" s="58"/>
      <c r="AQ83" s="4"/>
      <c r="AR83" s="4"/>
      <c r="AS83" s="80"/>
      <c r="AT83" s="4"/>
      <c r="AV83" s="173" t="s">
        <v>68</v>
      </c>
      <c r="AW83" s="174"/>
      <c r="AX83" s="166">
        <v>0.05</v>
      </c>
      <c r="AY83" s="167"/>
      <c r="AZ83" s="3"/>
    </row>
    <row r="84" spans="1:71">
      <c r="A84" s="80"/>
      <c r="B84" s="83"/>
      <c r="C84" s="83"/>
      <c r="D84" s="83"/>
      <c r="E84" s="83"/>
      <c r="F84" s="83"/>
      <c r="G84" s="83"/>
      <c r="H84" s="83"/>
      <c r="I84" s="83"/>
      <c r="J84" s="83"/>
      <c r="K84" s="83"/>
      <c r="L84" s="83"/>
      <c r="M84" s="83"/>
      <c r="N84" s="83"/>
      <c r="O84" s="83"/>
      <c r="P84" s="83"/>
      <c r="Q84" s="83"/>
      <c r="R84" s="83"/>
      <c r="S84" s="83"/>
      <c r="T84" s="83"/>
      <c r="U84" s="83"/>
      <c r="V84" s="83"/>
      <c r="W84" s="83"/>
      <c r="X84" s="84"/>
      <c r="Y84" s="84"/>
      <c r="Z84" s="84"/>
      <c r="AA84" s="83"/>
      <c r="AB84" s="83"/>
      <c r="AC84" s="83"/>
      <c r="AD84" s="83"/>
      <c r="AE84" s="83"/>
      <c r="AF84" s="83"/>
      <c r="AG84" s="83"/>
      <c r="AH84" s="83"/>
      <c r="AI84" s="83"/>
      <c r="AJ84" s="83"/>
      <c r="AK84" s="83"/>
      <c r="AL84" s="83"/>
      <c r="AM84" s="83"/>
      <c r="AN84" s="83"/>
      <c r="AO84" s="83"/>
      <c r="AP84" s="83"/>
      <c r="AQ84" s="83"/>
      <c r="AR84" s="83"/>
      <c r="AS84" s="85"/>
      <c r="AT84" s="4"/>
    </row>
    <row r="85" spans="1:71">
      <c r="X85" s="5"/>
      <c r="Y85" s="5"/>
      <c r="Z85" s="5"/>
      <c r="AE85" s="4"/>
      <c r="AF85" s="4"/>
      <c r="AG85" s="4"/>
      <c r="AH85" s="4"/>
      <c r="AI85" s="4"/>
      <c r="AJ85" s="4"/>
      <c r="AK85" s="4"/>
      <c r="AL85" s="4"/>
      <c r="AM85" s="4"/>
      <c r="AN85" s="4"/>
      <c r="AO85" s="4"/>
      <c r="AP85" s="4"/>
      <c r="AQ85" s="4"/>
      <c r="AR85" s="4"/>
      <c r="AS85" s="4"/>
      <c r="AT85" s="4"/>
    </row>
    <row r="86" spans="1:71">
      <c r="C86" s="30"/>
      <c r="D86" s="30"/>
      <c r="E86" s="30"/>
      <c r="F86" s="30"/>
      <c r="G86" s="30"/>
      <c r="H86" s="30"/>
      <c r="I86" s="30"/>
      <c r="J86" s="30"/>
      <c r="K86" s="30"/>
      <c r="L86" s="30"/>
      <c r="M86" s="30"/>
      <c r="N86" s="31"/>
      <c r="O86" s="31"/>
      <c r="P86" s="31"/>
      <c r="Q86" s="32"/>
      <c r="R86" s="32"/>
      <c r="S86" s="32"/>
      <c r="T86" s="32"/>
      <c r="U86" s="32"/>
      <c r="V86" s="32"/>
      <c r="W86" s="32"/>
      <c r="X86" s="32"/>
      <c r="Y86" s="32"/>
      <c r="Z86" s="32"/>
      <c r="AA86" s="32"/>
      <c r="AB86" s="32"/>
      <c r="AC86" s="32"/>
      <c r="AD86" s="32"/>
      <c r="AE86" s="32"/>
      <c r="AF86" s="31"/>
      <c r="AG86" s="32"/>
      <c r="AH86" s="32"/>
      <c r="AI86" s="32"/>
      <c r="AJ86" s="32"/>
      <c r="AK86" s="32"/>
      <c r="AL86" s="32"/>
      <c r="AM86" s="32"/>
      <c r="AN86" s="32"/>
    </row>
    <row r="87" spans="1:71" ht="19.5" customHeight="1">
      <c r="A87" s="1" t="s">
        <v>136</v>
      </c>
      <c r="AE87" s="4"/>
      <c r="AF87" s="4"/>
      <c r="AG87" s="4"/>
      <c r="AH87" s="4"/>
      <c r="AI87" s="4"/>
      <c r="AJ87" s="4"/>
      <c r="AK87" s="4"/>
      <c r="AL87" s="4"/>
      <c r="AM87" s="4"/>
      <c r="AN87" s="4"/>
      <c r="AO87" s="4"/>
      <c r="AP87" s="4"/>
      <c r="AQ87" s="4"/>
      <c r="AR87" s="4"/>
      <c r="AS87" s="4"/>
      <c r="AT87" s="4"/>
    </row>
    <row r="88" spans="1:71" ht="19.5" customHeight="1">
      <c r="A88" s="77"/>
      <c r="B88" s="6"/>
      <c r="C88" s="7" t="s">
        <v>142</v>
      </c>
      <c r="D88" s="7"/>
      <c r="E88" s="7"/>
      <c r="F88" s="7"/>
      <c r="G88" s="7"/>
      <c r="H88" s="7"/>
      <c r="I88" s="7"/>
      <c r="J88" s="7"/>
      <c r="K88" s="7"/>
      <c r="L88" s="7"/>
      <c r="M88" s="7"/>
      <c r="N88" s="7"/>
      <c r="O88" s="7"/>
      <c r="P88" s="7"/>
      <c r="Q88" s="7"/>
      <c r="R88" s="7"/>
      <c r="S88" s="7"/>
      <c r="T88" s="7"/>
      <c r="U88" s="7"/>
      <c r="V88" s="7"/>
      <c r="W88" s="7"/>
      <c r="X88" s="8"/>
      <c r="Y88" s="8"/>
      <c r="Z88" s="8"/>
      <c r="AA88" s="7"/>
      <c r="AB88" s="7"/>
      <c r="AC88" s="7"/>
      <c r="AD88" s="7"/>
      <c r="AE88" s="7"/>
      <c r="AF88" s="7"/>
      <c r="AG88" s="7"/>
      <c r="AH88" s="7"/>
      <c r="AI88" s="7"/>
      <c r="AJ88" s="7"/>
      <c r="AK88" s="7"/>
      <c r="AL88" s="7"/>
      <c r="AM88" s="7"/>
      <c r="AN88" s="7"/>
      <c r="AO88" s="7"/>
      <c r="AP88" s="7"/>
      <c r="AQ88" s="7"/>
      <c r="AR88" s="7"/>
      <c r="AS88" s="9"/>
      <c r="AT88" s="4"/>
    </row>
    <row r="89" spans="1:71" ht="20.25" customHeight="1">
      <c r="B89" s="46"/>
      <c r="C89" s="12"/>
      <c r="D89" s="12"/>
      <c r="E89" s="12"/>
      <c r="F89" s="12"/>
      <c r="G89" s="12"/>
      <c r="H89" s="12"/>
      <c r="I89" s="12"/>
      <c r="J89" s="12"/>
      <c r="K89" s="12"/>
      <c r="L89" s="12"/>
      <c r="M89" s="12"/>
      <c r="N89" s="12"/>
      <c r="O89" s="12"/>
      <c r="P89" s="12"/>
      <c r="Q89" s="12"/>
      <c r="R89" s="12"/>
      <c r="S89" s="12"/>
      <c r="T89" s="12"/>
      <c r="U89" s="12"/>
      <c r="V89" s="12"/>
      <c r="W89" s="12"/>
      <c r="X89" s="17"/>
      <c r="Y89" s="17"/>
      <c r="Z89" s="17"/>
      <c r="AA89" s="12"/>
      <c r="AB89" s="12"/>
      <c r="AC89" s="12"/>
      <c r="AD89" s="12"/>
      <c r="AE89" s="12"/>
      <c r="AF89" s="12"/>
      <c r="AG89" s="12"/>
      <c r="AH89" s="12"/>
      <c r="AI89" s="12"/>
      <c r="AJ89" s="12"/>
      <c r="AK89" s="12"/>
      <c r="AL89" s="12"/>
      <c r="AM89" s="12"/>
      <c r="AN89" s="12"/>
      <c r="AO89" s="12"/>
      <c r="AP89" s="12"/>
      <c r="AQ89" s="12"/>
      <c r="AR89" s="12"/>
      <c r="AS89" s="13"/>
      <c r="AT89" s="9"/>
      <c r="AU89" s="12"/>
    </row>
    <row r="90" spans="1:71" ht="170.25" customHeight="1">
      <c r="B90" s="46"/>
      <c r="C90" s="120" t="s">
        <v>144</v>
      </c>
      <c r="D90" s="120"/>
      <c r="E90" s="120"/>
      <c r="F90" s="120"/>
      <c r="G90" s="120"/>
      <c r="H90" s="120"/>
      <c r="I90" s="120"/>
      <c r="J90" s="120"/>
      <c r="K90" s="120"/>
      <c r="L90" s="120"/>
      <c r="M90" s="120"/>
      <c r="N90" s="120"/>
      <c r="O90" s="120"/>
      <c r="P90" s="120"/>
      <c r="Q90" s="155" t="s">
        <v>129</v>
      </c>
      <c r="R90" s="155"/>
      <c r="S90" s="155"/>
      <c r="T90" s="155"/>
      <c r="U90" s="153" t="s">
        <v>121</v>
      </c>
      <c r="V90" s="153"/>
      <c r="W90" s="153"/>
      <c r="X90" s="153" t="s">
        <v>108</v>
      </c>
      <c r="Y90" s="153"/>
      <c r="Z90" s="153"/>
      <c r="AA90" s="153"/>
      <c r="AB90" s="153" t="s">
        <v>158</v>
      </c>
      <c r="AC90" s="154"/>
      <c r="AD90" s="154"/>
      <c r="AE90" s="154"/>
      <c r="AF90" s="153" t="s">
        <v>128</v>
      </c>
      <c r="AG90" s="153"/>
      <c r="AH90" s="153"/>
      <c r="AI90" s="153"/>
      <c r="AJ90" s="153" t="s">
        <v>112</v>
      </c>
      <c r="AK90" s="153"/>
      <c r="AL90" s="153"/>
      <c r="AM90" s="153"/>
      <c r="AN90" s="153" t="s">
        <v>112</v>
      </c>
      <c r="AO90" s="153"/>
      <c r="AP90" s="153"/>
      <c r="AQ90" s="153" t="s">
        <v>112</v>
      </c>
      <c r="AR90" s="153"/>
      <c r="AS90" s="153"/>
      <c r="AT90" s="13"/>
      <c r="AU90" s="12"/>
      <c r="BF90" s="4"/>
      <c r="BG90" s="4"/>
      <c r="BH90" s="4"/>
      <c r="BI90" s="4"/>
      <c r="BJ90" s="4"/>
      <c r="BK90" s="4"/>
      <c r="BL90" s="4"/>
      <c r="BM90" s="4"/>
      <c r="BN90" s="4"/>
      <c r="BO90" s="32"/>
      <c r="BP90" s="32"/>
      <c r="BQ90" s="31"/>
      <c r="BR90" s="4"/>
      <c r="BS90" s="4"/>
    </row>
    <row r="91" spans="1:71" ht="34.5" customHeight="1">
      <c r="B91" s="10"/>
      <c r="C91" s="120"/>
      <c r="D91" s="120"/>
      <c r="E91" s="120"/>
      <c r="F91" s="120"/>
      <c r="G91" s="120"/>
      <c r="H91" s="120"/>
      <c r="I91" s="120"/>
      <c r="J91" s="120"/>
      <c r="K91" s="120"/>
      <c r="L91" s="120"/>
      <c r="M91" s="120"/>
      <c r="N91" s="120"/>
      <c r="O91" s="120"/>
      <c r="P91" s="120"/>
      <c r="Q91" s="152" t="s">
        <v>78</v>
      </c>
      <c r="R91" s="136"/>
      <c r="S91" s="136"/>
      <c r="T91" s="136"/>
      <c r="U91" s="136" t="s">
        <v>77</v>
      </c>
      <c r="V91" s="136"/>
      <c r="W91" s="136"/>
      <c r="X91" s="137" t="s">
        <v>7</v>
      </c>
      <c r="Y91" s="137"/>
      <c r="Z91" s="137"/>
      <c r="AA91" s="137"/>
      <c r="AB91" s="136" t="s">
        <v>0</v>
      </c>
      <c r="AC91" s="136"/>
      <c r="AD91" s="136"/>
      <c r="AE91" s="136"/>
      <c r="AF91" s="137" t="s">
        <v>6</v>
      </c>
      <c r="AG91" s="136"/>
      <c r="AH91" s="136"/>
      <c r="AI91" s="136"/>
      <c r="AJ91" s="152" t="s">
        <v>57</v>
      </c>
      <c r="AK91" s="136"/>
      <c r="AL91" s="136"/>
      <c r="AM91" s="136"/>
      <c r="AN91" s="152" t="s">
        <v>58</v>
      </c>
      <c r="AO91" s="152"/>
      <c r="AP91" s="152"/>
      <c r="AQ91" s="137" t="s">
        <v>34</v>
      </c>
      <c r="AR91" s="137"/>
      <c r="AS91" s="137"/>
      <c r="AT91" s="13"/>
      <c r="AU91" s="24" t="s">
        <v>80</v>
      </c>
      <c r="AV91" s="14" t="s">
        <v>40</v>
      </c>
      <c r="AW91" s="14" t="s">
        <v>71</v>
      </c>
      <c r="AX91" s="14" t="s">
        <v>72</v>
      </c>
      <c r="AY91" s="15" t="s">
        <v>41</v>
      </c>
      <c r="AZ91" s="16" t="s">
        <v>73</v>
      </c>
      <c r="BA91" s="16" t="s">
        <v>74</v>
      </c>
      <c r="BB91" s="16" t="s">
        <v>75</v>
      </c>
      <c r="BC91" s="16" t="s">
        <v>76</v>
      </c>
      <c r="BD91" s="14" t="s">
        <v>63</v>
      </c>
      <c r="BF91" s="4"/>
      <c r="BG91" s="12"/>
      <c r="BH91" s="12"/>
      <c r="BI91" s="12"/>
      <c r="BJ91" s="12"/>
      <c r="BK91" s="12"/>
      <c r="BL91" s="12"/>
      <c r="BM91" s="12"/>
      <c r="BN91" s="12"/>
      <c r="BO91" s="12"/>
      <c r="BP91" s="12"/>
      <c r="BQ91" s="12"/>
      <c r="BR91" s="4"/>
      <c r="BS91" s="4"/>
    </row>
    <row r="92" spans="1:71">
      <c r="B92" s="10"/>
      <c r="C92" s="130" t="s">
        <v>35</v>
      </c>
      <c r="D92" s="130"/>
      <c r="E92" s="130"/>
      <c r="F92" s="130"/>
      <c r="G92" s="130"/>
      <c r="H92" s="130"/>
      <c r="I92" s="130"/>
      <c r="J92" s="130"/>
      <c r="K92" s="130"/>
      <c r="L92" s="130"/>
      <c r="M92" s="130"/>
      <c r="N92" s="130"/>
      <c r="O92" s="130"/>
      <c r="P92" s="130"/>
      <c r="Q92" s="131"/>
      <c r="R92" s="131"/>
      <c r="S92" s="131"/>
      <c r="T92" s="131"/>
      <c r="U92" s="131"/>
      <c r="V92" s="131"/>
      <c r="W92" s="131"/>
      <c r="X92" s="131"/>
      <c r="Y92" s="131"/>
      <c r="Z92" s="131"/>
      <c r="AA92" s="131"/>
      <c r="AB92" s="131" t="s">
        <v>4</v>
      </c>
      <c r="AC92" s="131"/>
      <c r="AD92" s="131"/>
      <c r="AE92" s="131"/>
      <c r="AF92" s="131">
        <v>60</v>
      </c>
      <c r="AG92" s="131"/>
      <c r="AH92" s="131"/>
      <c r="AI92" s="131"/>
      <c r="AJ92" s="132" t="s">
        <v>31</v>
      </c>
      <c r="AK92" s="132"/>
      <c r="AL92" s="132"/>
      <c r="AM92" s="132"/>
      <c r="AN92" s="132" t="s">
        <v>4</v>
      </c>
      <c r="AO92" s="132"/>
      <c r="AP92" s="132"/>
      <c r="AQ92" s="132" t="s">
        <v>59</v>
      </c>
      <c r="AR92" s="132"/>
      <c r="AS92" s="132"/>
      <c r="AT92" s="13"/>
      <c r="AU92" s="12">
        <f>Q92*U92</f>
        <v>0</v>
      </c>
      <c r="AV92" s="2">
        <f t="shared" ref="AV92:AV97" si="0">IF(AB92="する",Q92*U92*$V$83,Q92*U92)</f>
        <v>0</v>
      </c>
      <c r="AW92" s="2">
        <f t="shared" ref="AW92:AW97" si="1">AV92*$AX$81</f>
        <v>0</v>
      </c>
      <c r="AX92" s="2">
        <f t="shared" ref="AX92:AX97" si="2">AW92*$AX$82</f>
        <v>0</v>
      </c>
      <c r="AY92" s="2">
        <f t="shared" ref="AY92:AY97" si="3">IF(AB92="する",AX92/$V$83*(AF92+32),AX92*(AF92+1))</f>
        <v>0</v>
      </c>
      <c r="AZ92" s="2">
        <f t="shared" ref="AZ92:AZ97" si="4">IF(AND(AN92="する",AQ92="あり"),IF(AJ92="Unicode",Q92*(1+$AX$82*2+$AX$82*2),Q92*(1+$AX$81*$AX$82*2+$AX$81*$AX$82*2)),0)</f>
        <v>0</v>
      </c>
      <c r="BA92" s="2">
        <f t="shared" ref="BA92:BA97" si="5">IF(AND(AN92="する",AQ92="なし"),IF(AJ92="Unicode",Q92*(1+$AX$82+$AX$82*2),Q92*(1+$AX$81*$AX$82+$AX$81*$AX$82*2)),0)</f>
        <v>0</v>
      </c>
      <c r="BB92" s="2">
        <f t="shared" ref="BB92:BB97" si="6">IF(AND(AN92="しない",AQ92="あり"),IF(AJ92="Unicode",Q92*(1+$AX$82*2+$AX$82),Q92*(1+$AX$81*$AX$82*2+$AX$81*$AX$82)),0)</f>
        <v>0</v>
      </c>
      <c r="BC92" s="2">
        <f t="shared" ref="BC92:BC97" si="7">IF(AND(AN92="しない",AQ92="なし"),IF(AJ92="Unicode",Q92*(1+$AX$82),Q92*(1+$AX$81*$AX$82)),0)</f>
        <v>0</v>
      </c>
      <c r="BD92" s="2">
        <f t="shared" ref="BD92:BD97" si="8">IF(AB92="する",IF(X92&gt;0,AU92*(X92+31)*$V$80,0),AU92*X92*$V$80)</f>
        <v>0</v>
      </c>
      <c r="BF92" s="4"/>
      <c r="BG92" s="12"/>
      <c r="BH92" s="12"/>
      <c r="BI92" s="12"/>
      <c r="BJ92" s="12"/>
      <c r="BK92" s="12"/>
      <c r="BL92" s="12"/>
      <c r="BM92" s="12"/>
      <c r="BN92" s="12"/>
      <c r="BO92" s="4"/>
      <c r="BP92" s="4"/>
      <c r="BQ92" s="12"/>
      <c r="BR92" s="4"/>
      <c r="BS92" s="4"/>
    </row>
    <row r="93" spans="1:71">
      <c r="B93" s="10"/>
      <c r="C93" s="130" t="s">
        <v>36</v>
      </c>
      <c r="D93" s="130"/>
      <c r="E93" s="130"/>
      <c r="F93" s="130"/>
      <c r="G93" s="130"/>
      <c r="H93" s="130"/>
      <c r="I93" s="130"/>
      <c r="J93" s="130"/>
      <c r="K93" s="130"/>
      <c r="L93" s="130"/>
      <c r="M93" s="130"/>
      <c r="N93" s="130"/>
      <c r="O93" s="130"/>
      <c r="P93" s="130"/>
      <c r="Q93" s="131"/>
      <c r="R93" s="131"/>
      <c r="S93" s="131"/>
      <c r="T93" s="131"/>
      <c r="U93" s="131"/>
      <c r="V93" s="131"/>
      <c r="W93" s="131"/>
      <c r="X93" s="131"/>
      <c r="Y93" s="131"/>
      <c r="Z93" s="131"/>
      <c r="AA93" s="131"/>
      <c r="AB93" s="131" t="s">
        <v>4</v>
      </c>
      <c r="AC93" s="131"/>
      <c r="AD93" s="131"/>
      <c r="AE93" s="131"/>
      <c r="AF93" s="131">
        <v>60</v>
      </c>
      <c r="AG93" s="131"/>
      <c r="AH93" s="131"/>
      <c r="AI93" s="131"/>
      <c r="AJ93" s="132" t="s">
        <v>31</v>
      </c>
      <c r="AK93" s="132"/>
      <c r="AL93" s="132"/>
      <c r="AM93" s="132"/>
      <c r="AN93" s="132" t="s">
        <v>4</v>
      </c>
      <c r="AO93" s="132"/>
      <c r="AP93" s="132"/>
      <c r="AQ93" s="132" t="s">
        <v>60</v>
      </c>
      <c r="AR93" s="132"/>
      <c r="AS93" s="132"/>
      <c r="AT93" s="13"/>
      <c r="AU93" s="12">
        <f t="shared" ref="AU93:AU97" si="9">Q93*U93</f>
        <v>0</v>
      </c>
      <c r="AV93" s="2">
        <f t="shared" si="0"/>
        <v>0</v>
      </c>
      <c r="AW93" s="2">
        <f t="shared" si="1"/>
        <v>0</v>
      </c>
      <c r="AX93" s="2">
        <f t="shared" si="2"/>
        <v>0</v>
      </c>
      <c r="AY93" s="2">
        <f t="shared" si="3"/>
        <v>0</v>
      </c>
      <c r="AZ93" s="2">
        <f t="shared" si="4"/>
        <v>0</v>
      </c>
      <c r="BA93" s="2">
        <f t="shared" si="5"/>
        <v>0</v>
      </c>
      <c r="BB93" s="2">
        <f t="shared" si="6"/>
        <v>0</v>
      </c>
      <c r="BC93" s="2">
        <f t="shared" si="7"/>
        <v>0</v>
      </c>
      <c r="BD93" s="2">
        <f t="shared" si="8"/>
        <v>0</v>
      </c>
      <c r="BF93" s="4"/>
      <c r="BG93" s="11"/>
      <c r="BH93" s="11"/>
      <c r="BI93" s="11"/>
      <c r="BJ93" s="11"/>
      <c r="BK93" s="11"/>
      <c r="BL93" s="102"/>
      <c r="BM93" s="11"/>
      <c r="BN93" s="11"/>
      <c r="BO93" s="4"/>
      <c r="BP93" s="4"/>
      <c r="BQ93" s="105"/>
      <c r="BR93" s="4"/>
      <c r="BS93" s="4"/>
    </row>
    <row r="94" spans="1:71">
      <c r="B94" s="10"/>
      <c r="C94" s="130" t="s">
        <v>37</v>
      </c>
      <c r="D94" s="130"/>
      <c r="E94" s="130"/>
      <c r="F94" s="130"/>
      <c r="G94" s="130"/>
      <c r="H94" s="130"/>
      <c r="I94" s="130"/>
      <c r="J94" s="130"/>
      <c r="K94" s="130"/>
      <c r="L94" s="130"/>
      <c r="M94" s="130"/>
      <c r="N94" s="130"/>
      <c r="O94" s="130"/>
      <c r="P94" s="130"/>
      <c r="Q94" s="131"/>
      <c r="R94" s="131"/>
      <c r="S94" s="131"/>
      <c r="T94" s="131"/>
      <c r="U94" s="131"/>
      <c r="V94" s="131"/>
      <c r="W94" s="131"/>
      <c r="X94" s="131"/>
      <c r="Y94" s="131"/>
      <c r="Z94" s="131"/>
      <c r="AA94" s="131"/>
      <c r="AB94" s="131" t="s">
        <v>4</v>
      </c>
      <c r="AC94" s="131"/>
      <c r="AD94" s="131"/>
      <c r="AE94" s="131"/>
      <c r="AF94" s="131">
        <v>60</v>
      </c>
      <c r="AG94" s="131"/>
      <c r="AH94" s="131"/>
      <c r="AI94" s="131"/>
      <c r="AJ94" s="132" t="s">
        <v>31</v>
      </c>
      <c r="AK94" s="132"/>
      <c r="AL94" s="132"/>
      <c r="AM94" s="132"/>
      <c r="AN94" s="132" t="s">
        <v>4</v>
      </c>
      <c r="AO94" s="132"/>
      <c r="AP94" s="132"/>
      <c r="AQ94" s="132" t="s">
        <v>60</v>
      </c>
      <c r="AR94" s="132"/>
      <c r="AS94" s="132"/>
      <c r="AT94" s="13"/>
      <c r="AU94" s="12">
        <f t="shared" si="9"/>
        <v>0</v>
      </c>
      <c r="AV94" s="2">
        <f t="shared" si="0"/>
        <v>0</v>
      </c>
      <c r="AW94" s="2">
        <f t="shared" si="1"/>
        <v>0</v>
      </c>
      <c r="AX94" s="2">
        <f t="shared" si="2"/>
        <v>0</v>
      </c>
      <c r="AY94" s="2">
        <f t="shared" si="3"/>
        <v>0</v>
      </c>
      <c r="AZ94" s="2">
        <f t="shared" si="4"/>
        <v>0</v>
      </c>
      <c r="BA94" s="2">
        <f t="shared" si="5"/>
        <v>0</v>
      </c>
      <c r="BB94" s="2">
        <f t="shared" si="6"/>
        <v>0</v>
      </c>
      <c r="BC94" s="2">
        <f t="shared" si="7"/>
        <v>0</v>
      </c>
      <c r="BD94" s="2">
        <f t="shared" si="8"/>
        <v>0</v>
      </c>
      <c r="BF94" s="4"/>
      <c r="BG94" s="11"/>
      <c r="BH94" s="11"/>
      <c r="BI94" s="11"/>
      <c r="BJ94" s="11"/>
      <c r="BK94" s="11"/>
      <c r="BL94" s="11"/>
      <c r="BM94" s="11"/>
      <c r="BN94" s="11"/>
      <c r="BO94" s="11"/>
      <c r="BP94" s="11"/>
      <c r="BQ94" s="106"/>
      <c r="BR94" s="4"/>
      <c r="BS94" s="4"/>
    </row>
    <row r="95" spans="1:71">
      <c r="B95" s="10"/>
      <c r="C95" s="117" t="s">
        <v>52</v>
      </c>
      <c r="D95" s="118"/>
      <c r="E95" s="118"/>
      <c r="F95" s="118"/>
      <c r="G95" s="118"/>
      <c r="H95" s="118"/>
      <c r="I95" s="118"/>
      <c r="J95" s="118"/>
      <c r="K95" s="118"/>
      <c r="L95" s="118"/>
      <c r="M95" s="119"/>
      <c r="N95" s="131" t="s">
        <v>51</v>
      </c>
      <c r="O95" s="131"/>
      <c r="P95" s="131"/>
      <c r="Q95" s="132">
        <f>IF(N95="取得する",Q94,0)</f>
        <v>0</v>
      </c>
      <c r="R95" s="132"/>
      <c r="S95" s="132"/>
      <c r="T95" s="132"/>
      <c r="U95" s="132">
        <f>IF(N95="取得する",U94,0)</f>
        <v>0</v>
      </c>
      <c r="V95" s="132"/>
      <c r="W95" s="132"/>
      <c r="X95" s="133"/>
      <c r="Y95" s="133"/>
      <c r="Z95" s="133"/>
      <c r="AA95" s="133"/>
      <c r="AB95" s="131" t="s">
        <v>4</v>
      </c>
      <c r="AC95" s="131"/>
      <c r="AD95" s="131"/>
      <c r="AE95" s="131"/>
      <c r="AF95" s="131">
        <v>60</v>
      </c>
      <c r="AG95" s="131"/>
      <c r="AH95" s="131"/>
      <c r="AI95" s="131"/>
      <c r="AJ95" s="132" t="s">
        <v>31</v>
      </c>
      <c r="AK95" s="132"/>
      <c r="AL95" s="132"/>
      <c r="AM95" s="132"/>
      <c r="AN95" s="132" t="s">
        <v>4</v>
      </c>
      <c r="AO95" s="132"/>
      <c r="AP95" s="132"/>
      <c r="AQ95" s="132" t="s">
        <v>60</v>
      </c>
      <c r="AR95" s="132"/>
      <c r="AS95" s="132"/>
      <c r="AT95" s="13"/>
      <c r="AU95" s="12">
        <f>Q95*U95*$AX$83</f>
        <v>0</v>
      </c>
      <c r="AV95" s="2">
        <f t="shared" si="0"/>
        <v>0</v>
      </c>
      <c r="AW95" s="2">
        <f t="shared" si="1"/>
        <v>0</v>
      </c>
      <c r="AX95" s="2">
        <f t="shared" si="2"/>
        <v>0</v>
      </c>
      <c r="AY95" s="2">
        <f t="shared" si="3"/>
        <v>0</v>
      </c>
      <c r="AZ95" s="2">
        <f t="shared" si="4"/>
        <v>0</v>
      </c>
      <c r="BA95" s="2">
        <f t="shared" si="5"/>
        <v>0</v>
      </c>
      <c r="BB95" s="2">
        <f t="shared" si="6"/>
        <v>0</v>
      </c>
      <c r="BC95" s="2">
        <f t="shared" si="7"/>
        <v>0</v>
      </c>
      <c r="BD95" s="2">
        <f t="shared" si="8"/>
        <v>0</v>
      </c>
      <c r="BF95" s="4"/>
      <c r="BG95" s="4"/>
      <c r="BH95" s="4"/>
      <c r="BI95" s="4"/>
      <c r="BJ95" s="4"/>
      <c r="BK95" s="4"/>
      <c r="BL95" s="4"/>
      <c r="BM95" s="4"/>
      <c r="BN95" s="4"/>
      <c r="BO95" s="4"/>
      <c r="BP95" s="4"/>
      <c r="BQ95" s="4"/>
      <c r="BR95" s="4"/>
      <c r="BS95" s="4"/>
    </row>
    <row r="96" spans="1:71">
      <c r="B96" s="10"/>
      <c r="C96" s="130"/>
      <c r="D96" s="130"/>
      <c r="E96" s="130"/>
      <c r="F96" s="130"/>
      <c r="G96" s="130"/>
      <c r="H96" s="130"/>
      <c r="I96" s="130"/>
      <c r="J96" s="130"/>
      <c r="K96" s="130"/>
      <c r="L96" s="130"/>
      <c r="M96" s="130"/>
      <c r="N96" s="130"/>
      <c r="O96" s="130"/>
      <c r="P96" s="130"/>
      <c r="Q96" s="131"/>
      <c r="R96" s="131"/>
      <c r="S96" s="131"/>
      <c r="T96" s="131"/>
      <c r="U96" s="131"/>
      <c r="V96" s="131"/>
      <c r="W96" s="131"/>
      <c r="X96" s="133"/>
      <c r="Y96" s="133"/>
      <c r="Z96" s="133"/>
      <c r="AA96" s="133"/>
      <c r="AB96" s="131" t="s">
        <v>4</v>
      </c>
      <c r="AC96" s="131"/>
      <c r="AD96" s="131"/>
      <c r="AE96" s="131"/>
      <c r="AF96" s="131">
        <v>60</v>
      </c>
      <c r="AG96" s="131"/>
      <c r="AH96" s="131"/>
      <c r="AI96" s="131"/>
      <c r="AJ96" s="132" t="s">
        <v>31</v>
      </c>
      <c r="AK96" s="132"/>
      <c r="AL96" s="132"/>
      <c r="AM96" s="132"/>
      <c r="AN96" s="132" t="s">
        <v>4</v>
      </c>
      <c r="AO96" s="132"/>
      <c r="AP96" s="132"/>
      <c r="AQ96" s="132" t="s">
        <v>60</v>
      </c>
      <c r="AR96" s="132"/>
      <c r="AS96" s="132"/>
      <c r="AT96" s="13"/>
      <c r="AU96" s="12">
        <f t="shared" si="9"/>
        <v>0</v>
      </c>
      <c r="AV96" s="2">
        <f t="shared" si="0"/>
        <v>0</v>
      </c>
      <c r="AW96" s="2">
        <f t="shared" si="1"/>
        <v>0</v>
      </c>
      <c r="AX96" s="2">
        <f t="shared" si="2"/>
        <v>0</v>
      </c>
      <c r="AY96" s="2">
        <f t="shared" si="3"/>
        <v>0</v>
      </c>
      <c r="AZ96" s="2">
        <f t="shared" si="4"/>
        <v>0</v>
      </c>
      <c r="BA96" s="2">
        <f t="shared" si="5"/>
        <v>0</v>
      </c>
      <c r="BB96" s="2">
        <f t="shared" si="6"/>
        <v>0</v>
      </c>
      <c r="BC96" s="2">
        <f t="shared" si="7"/>
        <v>0</v>
      </c>
      <c r="BD96" s="2">
        <f t="shared" si="8"/>
        <v>0</v>
      </c>
      <c r="BF96" s="4"/>
      <c r="BG96" s="4"/>
      <c r="BH96" s="4"/>
      <c r="BI96" s="4"/>
      <c r="BJ96" s="4"/>
      <c r="BK96" s="4"/>
      <c r="BL96" s="4"/>
      <c r="BM96" s="4"/>
      <c r="BN96" s="4"/>
      <c r="BO96" s="4"/>
      <c r="BP96" s="4"/>
      <c r="BQ96" s="4"/>
      <c r="BR96" s="4"/>
      <c r="BS96" s="4"/>
    </row>
    <row r="97" spans="2:71">
      <c r="B97" s="10"/>
      <c r="C97" s="130"/>
      <c r="D97" s="130"/>
      <c r="E97" s="130"/>
      <c r="F97" s="130"/>
      <c r="G97" s="130"/>
      <c r="H97" s="130"/>
      <c r="I97" s="130"/>
      <c r="J97" s="130"/>
      <c r="K97" s="130"/>
      <c r="L97" s="130"/>
      <c r="M97" s="130"/>
      <c r="N97" s="130"/>
      <c r="O97" s="130"/>
      <c r="P97" s="130"/>
      <c r="Q97" s="131"/>
      <c r="R97" s="131"/>
      <c r="S97" s="131"/>
      <c r="T97" s="131"/>
      <c r="U97" s="131"/>
      <c r="V97" s="131"/>
      <c r="W97" s="131"/>
      <c r="X97" s="133"/>
      <c r="Y97" s="133"/>
      <c r="Z97" s="133"/>
      <c r="AA97" s="133"/>
      <c r="AB97" s="131" t="s">
        <v>4</v>
      </c>
      <c r="AC97" s="131"/>
      <c r="AD97" s="131"/>
      <c r="AE97" s="131"/>
      <c r="AF97" s="131">
        <v>60</v>
      </c>
      <c r="AG97" s="131"/>
      <c r="AH97" s="131"/>
      <c r="AI97" s="131"/>
      <c r="AJ97" s="132" t="s">
        <v>31</v>
      </c>
      <c r="AK97" s="132"/>
      <c r="AL97" s="132"/>
      <c r="AM97" s="132"/>
      <c r="AN97" s="132" t="s">
        <v>4</v>
      </c>
      <c r="AO97" s="132"/>
      <c r="AP97" s="132"/>
      <c r="AQ97" s="132" t="s">
        <v>60</v>
      </c>
      <c r="AR97" s="132"/>
      <c r="AS97" s="132"/>
      <c r="AT97" s="13"/>
      <c r="AU97" s="12">
        <f t="shared" si="9"/>
        <v>0</v>
      </c>
      <c r="AV97" s="2">
        <f t="shared" si="0"/>
        <v>0</v>
      </c>
      <c r="AW97" s="2">
        <f t="shared" si="1"/>
        <v>0</v>
      </c>
      <c r="AX97" s="2">
        <f t="shared" si="2"/>
        <v>0</v>
      </c>
      <c r="AY97" s="2">
        <f t="shared" si="3"/>
        <v>0</v>
      </c>
      <c r="AZ97" s="2">
        <f t="shared" si="4"/>
        <v>0</v>
      </c>
      <c r="BA97" s="2">
        <f t="shared" si="5"/>
        <v>0</v>
      </c>
      <c r="BB97" s="2">
        <f t="shared" si="6"/>
        <v>0</v>
      </c>
      <c r="BC97" s="2">
        <f t="shared" si="7"/>
        <v>0</v>
      </c>
      <c r="BD97" s="2">
        <f t="shared" si="8"/>
        <v>0</v>
      </c>
      <c r="BF97" s="4"/>
      <c r="BG97" s="4"/>
      <c r="BH97" s="4"/>
      <c r="BI97" s="4"/>
      <c r="BJ97" s="4"/>
      <c r="BK97" s="4"/>
      <c r="BL97" s="4"/>
      <c r="BM97" s="4"/>
      <c r="BN97" s="4"/>
      <c r="BO97" s="4"/>
      <c r="BP97" s="4"/>
      <c r="BQ97" s="4"/>
      <c r="BR97" s="4"/>
      <c r="BS97" s="4"/>
    </row>
    <row r="98" spans="2:71">
      <c r="B98" s="10"/>
      <c r="C98" s="12"/>
      <c r="D98" s="12"/>
      <c r="E98" s="12"/>
      <c r="F98" s="12"/>
      <c r="G98" s="12"/>
      <c r="H98" s="12"/>
      <c r="I98" s="12"/>
      <c r="J98" s="12"/>
      <c r="K98" s="12"/>
      <c r="L98" s="12"/>
      <c r="M98" s="12"/>
      <c r="N98" s="12"/>
      <c r="O98" s="12"/>
      <c r="P98" s="12" t="s">
        <v>79</v>
      </c>
      <c r="Q98" s="151">
        <f>(SUM(AU92:AU97)-AU95)/1024</f>
        <v>0</v>
      </c>
      <c r="R98" s="151"/>
      <c r="S98" s="151"/>
      <c r="T98" s="151"/>
      <c r="U98" s="12" t="s">
        <v>54</v>
      </c>
      <c r="V98" s="12"/>
      <c r="W98" s="12"/>
      <c r="X98" s="17"/>
      <c r="Y98" s="17"/>
      <c r="Z98" s="17"/>
      <c r="AA98" s="12"/>
      <c r="AB98" s="12"/>
      <c r="AC98" s="12"/>
      <c r="AD98" s="12"/>
      <c r="AE98" s="12"/>
      <c r="AF98" s="12"/>
      <c r="AG98" s="12"/>
      <c r="AH98" s="12"/>
      <c r="AI98" s="12"/>
      <c r="AJ98" s="12"/>
      <c r="AK98" s="12"/>
      <c r="AL98" s="12"/>
      <c r="AM98" s="12"/>
      <c r="AN98" s="12"/>
      <c r="AO98" s="12"/>
      <c r="AP98" s="12"/>
      <c r="AQ98" s="12"/>
      <c r="AR98" s="12"/>
      <c r="AS98" s="12"/>
      <c r="AT98" s="13"/>
      <c r="AU98" s="12"/>
      <c r="BF98" s="4"/>
      <c r="BG98" s="4"/>
      <c r="BH98" s="4"/>
      <c r="BI98" s="4"/>
      <c r="BJ98" s="4"/>
      <c r="BK98" s="4"/>
      <c r="BL98" s="4"/>
      <c r="BM98" s="4"/>
      <c r="BN98" s="4"/>
      <c r="BO98" s="4"/>
      <c r="BP98" s="4"/>
      <c r="BQ98" s="4"/>
      <c r="BR98" s="4"/>
      <c r="BS98" s="4"/>
    </row>
    <row r="99" spans="2:71">
      <c r="B99" s="10"/>
      <c r="C99" s="12"/>
      <c r="D99" s="12"/>
      <c r="E99" s="12"/>
      <c r="F99" s="12"/>
      <c r="G99" s="12"/>
      <c r="H99" s="12"/>
      <c r="I99" s="12"/>
      <c r="J99" s="12"/>
      <c r="K99" s="12"/>
      <c r="L99" s="12"/>
      <c r="M99" s="12"/>
      <c r="N99" s="12"/>
      <c r="O99" s="12"/>
      <c r="P99" s="12"/>
      <c r="Q99" s="48"/>
      <c r="R99" s="48"/>
      <c r="S99" s="48"/>
      <c r="T99" s="48"/>
      <c r="U99" s="12"/>
      <c r="V99" s="12"/>
      <c r="W99" s="12"/>
      <c r="X99" s="17"/>
      <c r="Y99" s="17"/>
      <c r="Z99" s="17"/>
      <c r="AA99" s="12"/>
      <c r="AB99" s="12"/>
      <c r="AC99" s="12"/>
      <c r="AD99" s="12"/>
      <c r="AE99" s="12"/>
      <c r="AF99" s="12"/>
      <c r="AG99" s="12"/>
      <c r="AH99" s="12"/>
      <c r="AI99" s="12"/>
      <c r="AJ99" s="12"/>
      <c r="AK99" s="12"/>
      <c r="AL99" s="12"/>
      <c r="AM99" s="12"/>
      <c r="AN99" s="12"/>
      <c r="AO99" s="12"/>
      <c r="AP99" s="12"/>
      <c r="AQ99" s="12"/>
      <c r="AR99" s="12"/>
      <c r="AS99" s="12"/>
      <c r="AT99" s="13"/>
      <c r="AU99" s="12"/>
    </row>
    <row r="100" spans="2:71" ht="108.75" customHeight="1">
      <c r="B100" s="10"/>
      <c r="C100" s="120" t="s">
        <v>143</v>
      </c>
      <c r="D100" s="121"/>
      <c r="E100" s="121"/>
      <c r="F100" s="121"/>
      <c r="G100" s="121"/>
      <c r="H100" s="121"/>
      <c r="I100" s="121"/>
      <c r="J100" s="121"/>
      <c r="K100" s="121"/>
      <c r="L100" s="121"/>
      <c r="M100" s="121"/>
      <c r="N100" s="121"/>
      <c r="O100" s="121"/>
      <c r="P100" s="121"/>
      <c r="Q100" s="153" t="s">
        <v>111</v>
      </c>
      <c r="R100" s="153"/>
      <c r="S100" s="153"/>
      <c r="T100" s="153"/>
      <c r="U100" s="153" t="s">
        <v>109</v>
      </c>
      <c r="V100" s="153"/>
      <c r="W100" s="153"/>
      <c r="X100" s="153" t="s">
        <v>108</v>
      </c>
      <c r="Y100" s="153"/>
      <c r="Z100" s="153"/>
      <c r="AA100" s="153"/>
      <c r="AB100" s="153" t="s">
        <v>158</v>
      </c>
      <c r="AC100" s="154"/>
      <c r="AD100" s="154"/>
      <c r="AE100" s="154"/>
      <c r="AF100" s="12"/>
      <c r="AG100" s="12"/>
      <c r="AH100" s="12"/>
      <c r="AI100" s="12"/>
      <c r="AJ100" s="12"/>
      <c r="AK100" s="12"/>
      <c r="AL100" s="12"/>
      <c r="AM100" s="12"/>
      <c r="AN100" s="12"/>
      <c r="AO100" s="12"/>
      <c r="AP100" s="12"/>
      <c r="AQ100" s="12"/>
      <c r="AR100" s="12"/>
      <c r="AS100" s="12"/>
      <c r="AT100" s="13"/>
      <c r="AU100" s="12"/>
    </row>
    <row r="101" spans="2:71" ht="28.5" customHeight="1">
      <c r="B101" s="10"/>
      <c r="C101" s="156" t="s">
        <v>47</v>
      </c>
      <c r="D101" s="157"/>
      <c r="E101" s="157"/>
      <c r="F101" s="157"/>
      <c r="G101" s="157"/>
      <c r="H101" s="157"/>
      <c r="I101" s="157"/>
      <c r="J101" s="157"/>
      <c r="K101" s="158" t="s">
        <v>48</v>
      </c>
      <c r="L101" s="158"/>
      <c r="M101" s="158"/>
      <c r="N101" s="158"/>
      <c r="O101" s="158"/>
      <c r="P101" s="158"/>
      <c r="Q101" s="152" t="s">
        <v>78</v>
      </c>
      <c r="R101" s="136"/>
      <c r="S101" s="136"/>
      <c r="T101" s="136"/>
      <c r="U101" s="162"/>
      <c r="V101" s="162"/>
      <c r="W101" s="162"/>
      <c r="X101" s="137" t="s">
        <v>7</v>
      </c>
      <c r="Y101" s="137"/>
      <c r="Z101" s="137"/>
      <c r="AA101" s="137"/>
      <c r="AB101" s="136" t="s">
        <v>0</v>
      </c>
      <c r="AC101" s="136"/>
      <c r="AD101" s="136"/>
      <c r="AE101" s="136"/>
      <c r="AF101" s="18"/>
      <c r="AG101" s="19"/>
      <c r="AH101" s="19"/>
      <c r="AI101" s="19"/>
      <c r="AJ101" s="20"/>
      <c r="AK101" s="19"/>
      <c r="AL101" s="19"/>
      <c r="AM101" s="19"/>
      <c r="AN101" s="12"/>
      <c r="AO101" s="12"/>
      <c r="AP101" s="12"/>
      <c r="AQ101" s="12"/>
      <c r="AR101" s="12"/>
      <c r="AS101" s="12"/>
      <c r="AT101" s="13"/>
      <c r="AU101" s="12"/>
      <c r="AV101" s="14"/>
      <c r="AW101" s="14"/>
      <c r="AX101" s="14"/>
    </row>
    <row r="102" spans="2:71">
      <c r="B102" s="10"/>
      <c r="C102" s="130" t="s">
        <v>30</v>
      </c>
      <c r="D102" s="130"/>
      <c r="E102" s="130"/>
      <c r="F102" s="130"/>
      <c r="G102" s="130"/>
      <c r="H102" s="130"/>
      <c r="I102" s="130"/>
      <c r="J102" s="130"/>
      <c r="K102" s="130"/>
      <c r="L102" s="130"/>
      <c r="M102" s="130"/>
      <c r="N102" s="130"/>
      <c r="O102" s="130"/>
      <c r="P102" s="130"/>
      <c r="Q102" s="131"/>
      <c r="R102" s="131"/>
      <c r="S102" s="131"/>
      <c r="T102" s="131"/>
      <c r="U102" s="132"/>
      <c r="V102" s="132"/>
      <c r="W102" s="132"/>
      <c r="X102" s="133"/>
      <c r="Y102" s="133"/>
      <c r="Z102" s="133"/>
      <c r="AA102" s="133"/>
      <c r="AB102" s="131" t="s">
        <v>4</v>
      </c>
      <c r="AC102" s="131"/>
      <c r="AD102" s="131"/>
      <c r="AE102" s="131"/>
      <c r="AF102" s="17"/>
      <c r="AG102" s="17"/>
      <c r="AH102" s="17"/>
      <c r="AI102" s="17"/>
      <c r="AJ102" s="17"/>
      <c r="AK102" s="17"/>
      <c r="AL102" s="17"/>
      <c r="AM102" s="17"/>
      <c r="AN102" s="12"/>
      <c r="AO102" s="12"/>
      <c r="AP102" s="12"/>
      <c r="AQ102" s="12"/>
      <c r="AR102" s="12"/>
      <c r="AS102" s="12"/>
      <c r="AT102" s="13"/>
      <c r="AU102" s="12">
        <f>Q102</f>
        <v>0</v>
      </c>
      <c r="AV102" s="2">
        <f>IF(AB102="する",Q102*$V$83,Q102)</f>
        <v>0</v>
      </c>
      <c r="AW102" s="2">
        <f>AV102*$AX$81</f>
        <v>0</v>
      </c>
      <c r="AX102" s="2">
        <f>AW102</f>
        <v>0</v>
      </c>
      <c r="BD102" s="2">
        <f>IF(AB102="する",IF(X102&gt;0,AU102*(X102+31)*$V$80,0),AU102*X102*$V$80)</f>
        <v>0</v>
      </c>
    </row>
    <row r="103" spans="2:71">
      <c r="B103" s="10"/>
      <c r="C103" s="130"/>
      <c r="D103" s="130"/>
      <c r="E103" s="130"/>
      <c r="F103" s="130"/>
      <c r="G103" s="130"/>
      <c r="H103" s="130"/>
      <c r="I103" s="130"/>
      <c r="J103" s="130"/>
      <c r="K103" s="130"/>
      <c r="L103" s="130"/>
      <c r="M103" s="130"/>
      <c r="N103" s="130"/>
      <c r="O103" s="130"/>
      <c r="P103" s="130"/>
      <c r="Q103" s="131"/>
      <c r="R103" s="131"/>
      <c r="S103" s="131"/>
      <c r="T103" s="131"/>
      <c r="U103" s="132"/>
      <c r="V103" s="132"/>
      <c r="W103" s="132"/>
      <c r="X103" s="133"/>
      <c r="Y103" s="133"/>
      <c r="Z103" s="133"/>
      <c r="AA103" s="133"/>
      <c r="AB103" s="131" t="s">
        <v>4</v>
      </c>
      <c r="AC103" s="131"/>
      <c r="AD103" s="131"/>
      <c r="AE103" s="131"/>
      <c r="AF103" s="17"/>
      <c r="AG103" s="17"/>
      <c r="AH103" s="17"/>
      <c r="AI103" s="17"/>
      <c r="AJ103" s="17"/>
      <c r="AK103" s="17"/>
      <c r="AL103" s="17"/>
      <c r="AM103" s="17"/>
      <c r="AN103" s="12"/>
      <c r="AO103" s="12"/>
      <c r="AP103" s="12"/>
      <c r="AQ103" s="12"/>
      <c r="AR103" s="12"/>
      <c r="AS103" s="12"/>
      <c r="AT103" s="13"/>
      <c r="AU103" s="12">
        <f t="shared" ref="AU103:AU106" si="10">Q103</f>
        <v>0</v>
      </c>
      <c r="AV103" s="2">
        <f>IF(AB103="する",Q103*$V$83,Q103)</f>
        <v>0</v>
      </c>
      <c r="AW103" s="2">
        <f>AV103*$AX$81</f>
        <v>0</v>
      </c>
      <c r="AX103" s="2">
        <f t="shared" ref="AX103:AX106" si="11">AW103</f>
        <v>0</v>
      </c>
      <c r="BD103" s="2">
        <f>IF(AB103="する",IF(X103&gt;0,AU103*(X103+31)*$V$80,0),AU103*X103*$V$80)</f>
        <v>0</v>
      </c>
    </row>
    <row r="104" spans="2:71">
      <c r="B104" s="10"/>
      <c r="C104" s="130"/>
      <c r="D104" s="130"/>
      <c r="E104" s="130"/>
      <c r="F104" s="130"/>
      <c r="G104" s="130"/>
      <c r="H104" s="130"/>
      <c r="I104" s="130"/>
      <c r="J104" s="130"/>
      <c r="K104" s="130"/>
      <c r="L104" s="130"/>
      <c r="M104" s="130"/>
      <c r="N104" s="130"/>
      <c r="O104" s="130"/>
      <c r="P104" s="130"/>
      <c r="Q104" s="131"/>
      <c r="R104" s="131"/>
      <c r="S104" s="131"/>
      <c r="T104" s="131"/>
      <c r="U104" s="132"/>
      <c r="V104" s="132"/>
      <c r="W104" s="132"/>
      <c r="X104" s="133"/>
      <c r="Y104" s="133"/>
      <c r="Z104" s="133"/>
      <c r="AA104" s="133"/>
      <c r="AB104" s="131" t="s">
        <v>4</v>
      </c>
      <c r="AC104" s="131"/>
      <c r="AD104" s="131"/>
      <c r="AE104" s="131"/>
      <c r="AF104" s="17"/>
      <c r="AG104" s="17"/>
      <c r="AH104" s="17"/>
      <c r="AI104" s="17"/>
      <c r="AJ104" s="17"/>
      <c r="AK104" s="17"/>
      <c r="AL104" s="17"/>
      <c r="AM104" s="17"/>
      <c r="AN104" s="12"/>
      <c r="AO104" s="12"/>
      <c r="AP104" s="12"/>
      <c r="AQ104" s="12"/>
      <c r="AR104" s="12"/>
      <c r="AS104" s="12"/>
      <c r="AT104" s="13"/>
      <c r="AU104" s="12">
        <f t="shared" si="10"/>
        <v>0</v>
      </c>
      <c r="AV104" s="2">
        <f>IF(AB104="する",Q104*$V$83,Q104)</f>
        <v>0</v>
      </c>
      <c r="AW104" s="2">
        <f>AV104*$AX$81</f>
        <v>0</v>
      </c>
      <c r="AX104" s="2">
        <f t="shared" si="11"/>
        <v>0</v>
      </c>
      <c r="BD104" s="2">
        <f>IF(AB104="する",IF(X104&gt;0,AU104*(X104+31)*$V$80,0),AU104*X104*$V$80)</f>
        <v>0</v>
      </c>
    </row>
    <row r="105" spans="2:71">
      <c r="B105" s="10"/>
      <c r="C105" s="130"/>
      <c r="D105" s="130"/>
      <c r="E105" s="130"/>
      <c r="F105" s="130"/>
      <c r="G105" s="130"/>
      <c r="H105" s="130"/>
      <c r="I105" s="130"/>
      <c r="J105" s="130"/>
      <c r="K105" s="130"/>
      <c r="L105" s="130"/>
      <c r="M105" s="130"/>
      <c r="N105" s="130"/>
      <c r="O105" s="130"/>
      <c r="P105" s="130"/>
      <c r="Q105" s="131"/>
      <c r="R105" s="131"/>
      <c r="S105" s="131"/>
      <c r="T105" s="131"/>
      <c r="U105" s="132"/>
      <c r="V105" s="132"/>
      <c r="W105" s="132"/>
      <c r="X105" s="133"/>
      <c r="Y105" s="133"/>
      <c r="Z105" s="133"/>
      <c r="AA105" s="133"/>
      <c r="AB105" s="131" t="s">
        <v>4</v>
      </c>
      <c r="AC105" s="131"/>
      <c r="AD105" s="131"/>
      <c r="AE105" s="131"/>
      <c r="AF105" s="17"/>
      <c r="AG105" s="17"/>
      <c r="AH105" s="17"/>
      <c r="AI105" s="17"/>
      <c r="AJ105" s="17"/>
      <c r="AK105" s="17"/>
      <c r="AL105" s="17"/>
      <c r="AM105" s="17"/>
      <c r="AN105" s="12"/>
      <c r="AO105" s="12"/>
      <c r="AP105" s="12"/>
      <c r="AQ105" s="12"/>
      <c r="AR105" s="12"/>
      <c r="AS105" s="12"/>
      <c r="AT105" s="13"/>
      <c r="AU105" s="12">
        <f t="shared" si="10"/>
        <v>0</v>
      </c>
      <c r="AV105" s="2">
        <f>IF(AB105="する",Q105*$V$83,Q105)</f>
        <v>0</v>
      </c>
      <c r="AW105" s="2">
        <f>AV105*$AX$81</f>
        <v>0</v>
      </c>
      <c r="AX105" s="2">
        <f t="shared" si="11"/>
        <v>0</v>
      </c>
      <c r="BD105" s="2">
        <f>IF(AB105="する",IF(X105&gt;0,AU105*(X105+31)*$V$80,0),AU105*X105*$V$80)</f>
        <v>0</v>
      </c>
    </row>
    <row r="106" spans="2:71">
      <c r="B106" s="10"/>
      <c r="C106" s="130"/>
      <c r="D106" s="130"/>
      <c r="E106" s="130"/>
      <c r="F106" s="130"/>
      <c r="G106" s="130"/>
      <c r="H106" s="130"/>
      <c r="I106" s="130"/>
      <c r="J106" s="130"/>
      <c r="K106" s="130"/>
      <c r="L106" s="130"/>
      <c r="M106" s="130"/>
      <c r="N106" s="130"/>
      <c r="O106" s="130"/>
      <c r="P106" s="130"/>
      <c r="Q106" s="131"/>
      <c r="R106" s="131"/>
      <c r="S106" s="131"/>
      <c r="T106" s="131"/>
      <c r="U106" s="132"/>
      <c r="V106" s="132"/>
      <c r="W106" s="132"/>
      <c r="X106" s="133"/>
      <c r="Y106" s="133"/>
      <c r="Z106" s="133"/>
      <c r="AA106" s="133"/>
      <c r="AB106" s="131" t="s">
        <v>4</v>
      </c>
      <c r="AC106" s="131"/>
      <c r="AD106" s="131"/>
      <c r="AE106" s="131"/>
      <c r="AF106" s="17"/>
      <c r="AG106" s="17"/>
      <c r="AH106" s="17"/>
      <c r="AI106" s="17"/>
      <c r="AJ106" s="17"/>
      <c r="AK106" s="17"/>
      <c r="AL106" s="17"/>
      <c r="AM106" s="17"/>
      <c r="AN106" s="12"/>
      <c r="AO106" s="12"/>
      <c r="AP106" s="12"/>
      <c r="AQ106" s="12"/>
      <c r="AR106" s="12"/>
      <c r="AS106" s="12"/>
      <c r="AT106" s="13"/>
      <c r="AU106" s="12">
        <f t="shared" si="10"/>
        <v>0</v>
      </c>
      <c r="AV106" s="2">
        <f>IF(AB106="する",Q106*$V$83,Q106)</f>
        <v>0</v>
      </c>
      <c r="AW106" s="2">
        <f>AV106*$AX$81</f>
        <v>0</v>
      </c>
      <c r="AX106" s="2">
        <f t="shared" si="11"/>
        <v>0</v>
      </c>
      <c r="BD106" s="2">
        <f>IF(AB106="する",IF(X106&gt;0,AU106*(X106+31)*$V$80,0),AU106*X106*$V$80)</f>
        <v>0</v>
      </c>
    </row>
    <row r="107" spans="2:71">
      <c r="B107" s="10"/>
      <c r="C107" s="12"/>
      <c r="D107" s="12"/>
      <c r="E107" s="12"/>
      <c r="F107" s="12"/>
      <c r="G107" s="12"/>
      <c r="H107" s="12"/>
      <c r="I107" s="12"/>
      <c r="J107" s="12"/>
      <c r="K107" s="12"/>
      <c r="L107" s="12"/>
      <c r="M107" s="12"/>
      <c r="N107" s="12"/>
      <c r="O107" s="12"/>
      <c r="P107" s="12" t="s">
        <v>79</v>
      </c>
      <c r="Q107" s="151">
        <f>SUM(AU102:AU106)/1024</f>
        <v>0</v>
      </c>
      <c r="R107" s="151"/>
      <c r="S107" s="151"/>
      <c r="T107" s="151"/>
      <c r="U107" s="12" t="s">
        <v>54</v>
      </c>
      <c r="V107" s="12"/>
      <c r="W107" s="12"/>
      <c r="X107" s="17"/>
      <c r="Y107" s="17"/>
      <c r="Z107" s="17"/>
      <c r="AA107" s="12"/>
      <c r="AB107" s="12"/>
      <c r="AC107" s="12"/>
      <c r="AD107" s="12"/>
      <c r="AE107" s="12"/>
      <c r="AF107" s="12"/>
      <c r="AG107" s="12"/>
      <c r="AH107" s="12"/>
      <c r="AI107" s="12"/>
      <c r="AJ107" s="12"/>
      <c r="AK107" s="12"/>
      <c r="AL107" s="12"/>
      <c r="AM107" s="12"/>
      <c r="AN107" s="12"/>
      <c r="AO107" s="12"/>
      <c r="AP107" s="12"/>
      <c r="AQ107" s="12"/>
      <c r="AR107" s="12"/>
      <c r="AS107" s="12"/>
      <c r="AT107" s="13"/>
      <c r="AU107" s="12"/>
    </row>
    <row r="108" spans="2:71">
      <c r="B108" s="10"/>
      <c r="C108" s="12"/>
      <c r="D108" s="12"/>
      <c r="E108" s="12"/>
      <c r="F108" s="12"/>
      <c r="G108" s="12"/>
      <c r="H108" s="12"/>
      <c r="I108" s="12"/>
      <c r="J108" s="12"/>
      <c r="K108" s="12"/>
      <c r="L108" s="12"/>
      <c r="M108" s="12"/>
      <c r="N108" s="12"/>
      <c r="O108" s="12"/>
      <c r="P108" s="12"/>
      <c r="Q108" s="48"/>
      <c r="R108" s="48"/>
      <c r="S108" s="48"/>
      <c r="T108" s="48"/>
      <c r="U108" s="12"/>
      <c r="V108" s="12"/>
      <c r="W108" s="12"/>
      <c r="X108" s="17"/>
      <c r="Y108" s="17"/>
      <c r="Z108" s="17"/>
      <c r="AA108" s="12"/>
      <c r="AB108" s="12"/>
      <c r="AC108" s="12"/>
      <c r="AD108" s="12"/>
      <c r="AE108" s="12"/>
      <c r="AF108" s="12"/>
      <c r="AG108" s="12"/>
      <c r="AH108" s="12"/>
      <c r="AI108" s="12"/>
      <c r="AJ108" s="12"/>
      <c r="AK108" s="12"/>
      <c r="AL108" s="12"/>
      <c r="AM108" s="12"/>
      <c r="AN108" s="12"/>
      <c r="AO108" s="12"/>
      <c r="AP108" s="12"/>
      <c r="AQ108" s="12"/>
      <c r="AR108" s="12"/>
      <c r="AS108" s="12"/>
      <c r="AT108" s="13"/>
      <c r="AU108" s="12"/>
    </row>
    <row r="109" spans="2:71" ht="163.5" customHeight="1">
      <c r="B109" s="10"/>
      <c r="C109" s="120" t="s">
        <v>145</v>
      </c>
      <c r="D109" s="120"/>
      <c r="E109" s="120"/>
      <c r="F109" s="120"/>
      <c r="G109" s="120"/>
      <c r="H109" s="120"/>
      <c r="I109" s="120"/>
      <c r="J109" s="120"/>
      <c r="K109" s="120"/>
      <c r="L109" s="120"/>
      <c r="M109" s="120"/>
      <c r="N109" s="120"/>
      <c r="O109" s="120"/>
      <c r="P109" s="120"/>
      <c r="Q109" s="155" t="s">
        <v>129</v>
      </c>
      <c r="R109" s="155"/>
      <c r="S109" s="155"/>
      <c r="T109" s="155"/>
      <c r="U109" s="153" t="s">
        <v>121</v>
      </c>
      <c r="V109" s="153"/>
      <c r="W109" s="153"/>
      <c r="X109" s="153" t="s">
        <v>108</v>
      </c>
      <c r="Y109" s="153"/>
      <c r="Z109" s="153"/>
      <c r="AA109" s="153"/>
      <c r="AB109" s="153" t="s">
        <v>158</v>
      </c>
      <c r="AC109" s="154"/>
      <c r="AD109" s="154"/>
      <c r="AE109" s="154"/>
      <c r="AF109" s="153" t="s">
        <v>128</v>
      </c>
      <c r="AG109" s="153"/>
      <c r="AH109" s="153"/>
      <c r="AI109" s="153"/>
      <c r="AJ109" s="153" t="s">
        <v>122</v>
      </c>
      <c r="AK109" s="153"/>
      <c r="AL109" s="153"/>
      <c r="AM109" s="153"/>
      <c r="AN109" s="153" t="s">
        <v>118</v>
      </c>
      <c r="AO109" s="153"/>
      <c r="AP109" s="153"/>
      <c r="AQ109" s="153" t="s">
        <v>119</v>
      </c>
      <c r="AR109" s="153"/>
      <c r="AS109" s="153"/>
      <c r="AT109" s="13"/>
      <c r="AU109" s="12"/>
    </row>
    <row r="110" spans="2:71" ht="30" customHeight="1">
      <c r="B110" s="10"/>
      <c r="C110" s="120"/>
      <c r="D110" s="120"/>
      <c r="E110" s="120"/>
      <c r="F110" s="120"/>
      <c r="G110" s="120"/>
      <c r="H110" s="120"/>
      <c r="I110" s="120"/>
      <c r="J110" s="120"/>
      <c r="K110" s="120"/>
      <c r="L110" s="120"/>
      <c r="M110" s="120"/>
      <c r="N110" s="120"/>
      <c r="O110" s="120"/>
      <c r="P110" s="120"/>
      <c r="Q110" s="152" t="s">
        <v>78</v>
      </c>
      <c r="R110" s="136"/>
      <c r="S110" s="136"/>
      <c r="T110" s="136"/>
      <c r="U110" s="136" t="s">
        <v>77</v>
      </c>
      <c r="V110" s="136"/>
      <c r="W110" s="136"/>
      <c r="X110" s="137" t="s">
        <v>7</v>
      </c>
      <c r="Y110" s="137"/>
      <c r="Z110" s="137"/>
      <c r="AA110" s="137"/>
      <c r="AB110" s="136" t="s">
        <v>0</v>
      </c>
      <c r="AC110" s="136"/>
      <c r="AD110" s="136"/>
      <c r="AE110" s="136"/>
      <c r="AF110" s="137" t="s">
        <v>6</v>
      </c>
      <c r="AG110" s="136"/>
      <c r="AH110" s="136"/>
      <c r="AI110" s="136"/>
      <c r="AJ110" s="152" t="s">
        <v>57</v>
      </c>
      <c r="AK110" s="136"/>
      <c r="AL110" s="136"/>
      <c r="AM110" s="136"/>
      <c r="AN110" s="152" t="s">
        <v>58</v>
      </c>
      <c r="AO110" s="152"/>
      <c r="AP110" s="152"/>
      <c r="AQ110" s="137" t="s">
        <v>34</v>
      </c>
      <c r="AR110" s="137"/>
      <c r="AS110" s="137"/>
      <c r="AT110" s="13"/>
      <c r="AU110" s="12"/>
      <c r="AV110" s="14"/>
      <c r="AW110" s="14"/>
      <c r="AX110" s="14"/>
    </row>
    <row r="111" spans="2:71">
      <c r="B111" s="10"/>
      <c r="C111" s="130" t="s">
        <v>82</v>
      </c>
      <c r="D111" s="130"/>
      <c r="E111" s="130"/>
      <c r="F111" s="130"/>
      <c r="G111" s="130"/>
      <c r="H111" s="130"/>
      <c r="I111" s="130"/>
      <c r="J111" s="130"/>
      <c r="K111" s="130"/>
      <c r="L111" s="130"/>
      <c r="M111" s="130"/>
      <c r="N111" s="130"/>
      <c r="O111" s="130"/>
      <c r="P111" s="130"/>
      <c r="Q111" s="131"/>
      <c r="R111" s="131"/>
      <c r="S111" s="131"/>
      <c r="T111" s="131"/>
      <c r="U111" s="131"/>
      <c r="V111" s="131"/>
      <c r="W111" s="131"/>
      <c r="X111" s="131"/>
      <c r="Y111" s="131"/>
      <c r="Z111" s="131"/>
      <c r="AA111" s="131"/>
      <c r="AB111" s="131" t="s">
        <v>4</v>
      </c>
      <c r="AC111" s="131"/>
      <c r="AD111" s="131"/>
      <c r="AE111" s="131"/>
      <c r="AF111" s="131">
        <v>60</v>
      </c>
      <c r="AG111" s="131"/>
      <c r="AH111" s="131"/>
      <c r="AI111" s="131"/>
      <c r="AJ111" s="131" t="s">
        <v>31</v>
      </c>
      <c r="AK111" s="131"/>
      <c r="AL111" s="131"/>
      <c r="AM111" s="131"/>
      <c r="AN111" s="131" t="s">
        <v>4</v>
      </c>
      <c r="AO111" s="131"/>
      <c r="AP111" s="131"/>
      <c r="AQ111" s="131" t="s">
        <v>45</v>
      </c>
      <c r="AR111" s="131"/>
      <c r="AS111" s="131"/>
      <c r="AT111" s="13"/>
      <c r="AU111" s="12">
        <f>Q111*U111</f>
        <v>0</v>
      </c>
      <c r="AV111" s="2">
        <f t="shared" ref="AV111:AV124" si="12">IF(AB111="する",Q111*U111*$V$83,Q111*U111)</f>
        <v>0</v>
      </c>
      <c r="AW111" s="2">
        <f t="shared" ref="AW111:AW124" si="13">AV111*IF(AJ111="Unicode",1,$AX$81)</f>
        <v>0</v>
      </c>
      <c r="AX111" s="2">
        <f t="shared" ref="AX111:AX124" si="14">AW111*$AX$82</f>
        <v>0</v>
      </c>
      <c r="AY111" s="2">
        <f t="shared" ref="AY111:AY124" si="15">IF(AB111="する",AX111/$V$83*(AF111+32),AX111*(AF111+1))</f>
        <v>0</v>
      </c>
      <c r="AZ111" s="2">
        <f t="shared" ref="AZ111:AZ124" si="16">IF(AND(AN111="する",AQ111="あり"),IF(AJ111="Unicode",Q111*(1+$AX$82*2+$AX$82*2),Q111*(1+$AX$81*$AX$82*2+$AX$81*$AX$82*2)),0)</f>
        <v>0</v>
      </c>
      <c r="BA111" s="2">
        <f t="shared" ref="BA111:BA124" si="17">IF(AND(AN111="する",AQ111="なし"),IF(AJ111="Unicode",Q111*(1+$AX$82+$AX$82*2),Q111*(1+$AX$81*$AX$82+$AX$81*$AX$82*2)),0)</f>
        <v>0</v>
      </c>
      <c r="BB111" s="2">
        <f t="shared" ref="BB111:BB124" si="18">IF(AND(AN111="しない",AQ111="あり"),IF(AJ111="Unicode",Q111*(1+$AX$82*2+$AX$82),Q111*(1+$AX$81*$AX$82*2+$AX$81*$AX$82)),0)</f>
        <v>0</v>
      </c>
      <c r="BC111" s="2">
        <f t="shared" ref="BC111:BC124" si="19">IF(AND(AN111="しない",AQ111="なし"),IF(AJ111="Unicode",Q111*(1+$AX$82),Q111*(1+$AX$81*$AX$82)),0)</f>
        <v>0</v>
      </c>
      <c r="BD111" s="2">
        <f t="shared" ref="BD111:BD124" si="20">IF(AB111="する",IF(X111&gt;0,AU111*(X111+31)*$V$80,0),AU111*X111*$V$80)</f>
        <v>0</v>
      </c>
    </row>
    <row r="112" spans="2:71">
      <c r="B112" s="10"/>
      <c r="C112" s="130" t="s">
        <v>83</v>
      </c>
      <c r="D112" s="130"/>
      <c r="E112" s="130"/>
      <c r="F112" s="130"/>
      <c r="G112" s="130"/>
      <c r="H112" s="130"/>
      <c r="I112" s="130"/>
      <c r="J112" s="130"/>
      <c r="K112" s="130"/>
      <c r="L112" s="130"/>
      <c r="M112" s="130"/>
      <c r="N112" s="130"/>
      <c r="O112" s="130"/>
      <c r="P112" s="130"/>
      <c r="Q112" s="131"/>
      <c r="R112" s="131"/>
      <c r="S112" s="131"/>
      <c r="T112" s="131"/>
      <c r="U112" s="131"/>
      <c r="V112" s="131"/>
      <c r="W112" s="131"/>
      <c r="X112" s="131"/>
      <c r="Y112" s="131"/>
      <c r="Z112" s="131"/>
      <c r="AA112" s="131"/>
      <c r="AB112" s="131" t="s">
        <v>4</v>
      </c>
      <c r="AC112" s="131"/>
      <c r="AD112" s="131"/>
      <c r="AE112" s="131"/>
      <c r="AF112" s="131">
        <v>60</v>
      </c>
      <c r="AG112" s="131"/>
      <c r="AH112" s="131"/>
      <c r="AI112" s="131"/>
      <c r="AJ112" s="131" t="s">
        <v>31</v>
      </c>
      <c r="AK112" s="131"/>
      <c r="AL112" s="131"/>
      <c r="AM112" s="131"/>
      <c r="AN112" s="131" t="s">
        <v>4</v>
      </c>
      <c r="AO112" s="131"/>
      <c r="AP112" s="131"/>
      <c r="AQ112" s="131" t="s">
        <v>45</v>
      </c>
      <c r="AR112" s="131"/>
      <c r="AS112" s="131"/>
      <c r="AT112" s="13"/>
      <c r="AU112" s="12">
        <f t="shared" ref="AU112:AU124" si="21">Q112*U112</f>
        <v>0</v>
      </c>
      <c r="AV112" s="2">
        <f t="shared" si="12"/>
        <v>0</v>
      </c>
      <c r="AW112" s="2">
        <f t="shared" si="13"/>
        <v>0</v>
      </c>
      <c r="AX112" s="2">
        <f t="shared" si="14"/>
        <v>0</v>
      </c>
      <c r="AY112" s="2">
        <f t="shared" si="15"/>
        <v>0</v>
      </c>
      <c r="AZ112" s="2">
        <f t="shared" si="16"/>
        <v>0</v>
      </c>
      <c r="BA112" s="2">
        <f t="shared" si="17"/>
        <v>0</v>
      </c>
      <c r="BB112" s="2">
        <f t="shared" si="18"/>
        <v>0</v>
      </c>
      <c r="BC112" s="2">
        <f t="shared" si="19"/>
        <v>0</v>
      </c>
      <c r="BD112" s="2">
        <f t="shared" si="20"/>
        <v>0</v>
      </c>
    </row>
    <row r="113" spans="2:56">
      <c r="B113" s="10"/>
      <c r="C113" s="130" t="s">
        <v>84</v>
      </c>
      <c r="D113" s="130"/>
      <c r="E113" s="130"/>
      <c r="F113" s="130"/>
      <c r="G113" s="130"/>
      <c r="H113" s="130"/>
      <c r="I113" s="130"/>
      <c r="J113" s="130"/>
      <c r="K113" s="130"/>
      <c r="L113" s="130"/>
      <c r="M113" s="130"/>
      <c r="N113" s="130"/>
      <c r="O113" s="130"/>
      <c r="P113" s="130"/>
      <c r="Q113" s="131"/>
      <c r="R113" s="131"/>
      <c r="S113" s="131"/>
      <c r="T113" s="131"/>
      <c r="U113" s="131"/>
      <c r="V113" s="131"/>
      <c r="W113" s="131"/>
      <c r="X113" s="131"/>
      <c r="Y113" s="131"/>
      <c r="Z113" s="131"/>
      <c r="AA113" s="131"/>
      <c r="AB113" s="131" t="s">
        <v>4</v>
      </c>
      <c r="AC113" s="131"/>
      <c r="AD113" s="131"/>
      <c r="AE113" s="131"/>
      <c r="AF113" s="131">
        <v>60</v>
      </c>
      <c r="AG113" s="131"/>
      <c r="AH113" s="131"/>
      <c r="AI113" s="131"/>
      <c r="AJ113" s="131" t="s">
        <v>31</v>
      </c>
      <c r="AK113" s="131"/>
      <c r="AL113" s="131"/>
      <c r="AM113" s="131"/>
      <c r="AN113" s="131" t="s">
        <v>4</v>
      </c>
      <c r="AO113" s="131"/>
      <c r="AP113" s="131"/>
      <c r="AQ113" s="131" t="s">
        <v>45</v>
      </c>
      <c r="AR113" s="131"/>
      <c r="AS113" s="131"/>
      <c r="AT113" s="13"/>
      <c r="AU113" s="12">
        <f t="shared" si="21"/>
        <v>0</v>
      </c>
      <c r="AV113" s="2">
        <f t="shared" si="12"/>
        <v>0</v>
      </c>
      <c r="AW113" s="2">
        <f t="shared" si="13"/>
        <v>0</v>
      </c>
      <c r="AX113" s="2">
        <f t="shared" si="14"/>
        <v>0</v>
      </c>
      <c r="AY113" s="2">
        <f t="shared" si="15"/>
        <v>0</v>
      </c>
      <c r="AZ113" s="2">
        <f t="shared" si="16"/>
        <v>0</v>
      </c>
      <c r="BA113" s="2">
        <f t="shared" si="17"/>
        <v>0</v>
      </c>
      <c r="BB113" s="2">
        <f t="shared" si="18"/>
        <v>0</v>
      </c>
      <c r="BC113" s="2">
        <f t="shared" si="19"/>
        <v>0</v>
      </c>
      <c r="BD113" s="2">
        <f t="shared" si="20"/>
        <v>0</v>
      </c>
    </row>
    <row r="114" spans="2:56">
      <c r="B114" s="10"/>
      <c r="C114" s="130" t="s">
        <v>85</v>
      </c>
      <c r="D114" s="130"/>
      <c r="E114" s="130"/>
      <c r="F114" s="130"/>
      <c r="G114" s="130"/>
      <c r="H114" s="130"/>
      <c r="I114" s="130"/>
      <c r="J114" s="130"/>
      <c r="K114" s="130"/>
      <c r="L114" s="130"/>
      <c r="M114" s="130"/>
      <c r="N114" s="130"/>
      <c r="O114" s="130"/>
      <c r="P114" s="130"/>
      <c r="Q114" s="131"/>
      <c r="R114" s="131"/>
      <c r="S114" s="131"/>
      <c r="T114" s="131"/>
      <c r="U114" s="131"/>
      <c r="V114" s="131"/>
      <c r="W114" s="131"/>
      <c r="X114" s="131"/>
      <c r="Y114" s="131"/>
      <c r="Z114" s="131"/>
      <c r="AA114" s="131"/>
      <c r="AB114" s="131" t="s">
        <v>4</v>
      </c>
      <c r="AC114" s="131"/>
      <c r="AD114" s="131"/>
      <c r="AE114" s="131"/>
      <c r="AF114" s="131">
        <v>60</v>
      </c>
      <c r="AG114" s="131"/>
      <c r="AH114" s="131"/>
      <c r="AI114" s="131"/>
      <c r="AJ114" s="131" t="s">
        <v>31</v>
      </c>
      <c r="AK114" s="131"/>
      <c r="AL114" s="131"/>
      <c r="AM114" s="131"/>
      <c r="AN114" s="131" t="s">
        <v>4</v>
      </c>
      <c r="AO114" s="131"/>
      <c r="AP114" s="131"/>
      <c r="AQ114" s="131" t="s">
        <v>45</v>
      </c>
      <c r="AR114" s="131"/>
      <c r="AS114" s="131"/>
      <c r="AT114" s="13"/>
      <c r="AU114" s="12">
        <f t="shared" si="21"/>
        <v>0</v>
      </c>
      <c r="AV114" s="2">
        <f t="shared" si="12"/>
        <v>0</v>
      </c>
      <c r="AW114" s="2">
        <f t="shared" si="13"/>
        <v>0</v>
      </c>
      <c r="AX114" s="2">
        <f t="shared" si="14"/>
        <v>0</v>
      </c>
      <c r="AY114" s="2">
        <f t="shared" si="15"/>
        <v>0</v>
      </c>
      <c r="AZ114" s="2">
        <f t="shared" si="16"/>
        <v>0</v>
      </c>
      <c r="BA114" s="2">
        <f t="shared" si="17"/>
        <v>0</v>
      </c>
      <c r="BB114" s="2">
        <f t="shared" si="18"/>
        <v>0</v>
      </c>
      <c r="BC114" s="2">
        <f t="shared" si="19"/>
        <v>0</v>
      </c>
      <c r="BD114" s="2">
        <f t="shared" si="20"/>
        <v>0</v>
      </c>
    </row>
    <row r="115" spans="2:56">
      <c r="B115" s="10"/>
      <c r="C115" s="130" t="s">
        <v>86</v>
      </c>
      <c r="D115" s="130"/>
      <c r="E115" s="130"/>
      <c r="F115" s="130"/>
      <c r="G115" s="130"/>
      <c r="H115" s="130"/>
      <c r="I115" s="130"/>
      <c r="J115" s="130"/>
      <c r="K115" s="130"/>
      <c r="L115" s="130"/>
      <c r="M115" s="130"/>
      <c r="N115" s="130"/>
      <c r="O115" s="130"/>
      <c r="P115" s="130"/>
      <c r="Q115" s="131"/>
      <c r="R115" s="131"/>
      <c r="S115" s="131"/>
      <c r="T115" s="131"/>
      <c r="U115" s="131"/>
      <c r="V115" s="131"/>
      <c r="W115" s="131"/>
      <c r="X115" s="131"/>
      <c r="Y115" s="131"/>
      <c r="Z115" s="131"/>
      <c r="AA115" s="131"/>
      <c r="AB115" s="131" t="s">
        <v>4</v>
      </c>
      <c r="AC115" s="131"/>
      <c r="AD115" s="131"/>
      <c r="AE115" s="131"/>
      <c r="AF115" s="131">
        <v>60</v>
      </c>
      <c r="AG115" s="131"/>
      <c r="AH115" s="131"/>
      <c r="AI115" s="131"/>
      <c r="AJ115" s="131" t="s">
        <v>31</v>
      </c>
      <c r="AK115" s="131"/>
      <c r="AL115" s="131"/>
      <c r="AM115" s="131"/>
      <c r="AN115" s="131" t="s">
        <v>4</v>
      </c>
      <c r="AO115" s="131"/>
      <c r="AP115" s="131"/>
      <c r="AQ115" s="131" t="s">
        <v>45</v>
      </c>
      <c r="AR115" s="131"/>
      <c r="AS115" s="131"/>
      <c r="AT115" s="13"/>
      <c r="AU115" s="12">
        <f t="shared" si="21"/>
        <v>0</v>
      </c>
      <c r="AV115" s="2">
        <f t="shared" si="12"/>
        <v>0</v>
      </c>
      <c r="AW115" s="2">
        <f t="shared" si="13"/>
        <v>0</v>
      </c>
      <c r="AX115" s="2">
        <f t="shared" si="14"/>
        <v>0</v>
      </c>
      <c r="AY115" s="2">
        <f t="shared" si="15"/>
        <v>0</v>
      </c>
      <c r="AZ115" s="2">
        <f t="shared" si="16"/>
        <v>0</v>
      </c>
      <c r="BA115" s="2">
        <f t="shared" si="17"/>
        <v>0</v>
      </c>
      <c r="BB115" s="2">
        <f t="shared" si="18"/>
        <v>0</v>
      </c>
      <c r="BC115" s="2">
        <f t="shared" si="19"/>
        <v>0</v>
      </c>
      <c r="BD115" s="2">
        <f t="shared" si="20"/>
        <v>0</v>
      </c>
    </row>
    <row r="116" spans="2:56">
      <c r="B116" s="10"/>
      <c r="C116" s="130"/>
      <c r="D116" s="130"/>
      <c r="E116" s="130"/>
      <c r="F116" s="130"/>
      <c r="G116" s="130"/>
      <c r="H116" s="130"/>
      <c r="I116" s="130"/>
      <c r="J116" s="130"/>
      <c r="K116" s="130"/>
      <c r="L116" s="130"/>
      <c r="M116" s="130"/>
      <c r="N116" s="130"/>
      <c r="O116" s="130"/>
      <c r="P116" s="130"/>
      <c r="Q116" s="131"/>
      <c r="R116" s="131"/>
      <c r="S116" s="131"/>
      <c r="T116" s="131"/>
      <c r="U116" s="131"/>
      <c r="V116" s="131"/>
      <c r="W116" s="131"/>
      <c r="X116" s="131"/>
      <c r="Y116" s="131"/>
      <c r="Z116" s="131"/>
      <c r="AA116" s="131"/>
      <c r="AB116" s="131" t="s">
        <v>4</v>
      </c>
      <c r="AC116" s="131"/>
      <c r="AD116" s="131"/>
      <c r="AE116" s="131"/>
      <c r="AF116" s="131">
        <v>60</v>
      </c>
      <c r="AG116" s="131"/>
      <c r="AH116" s="131"/>
      <c r="AI116" s="131"/>
      <c r="AJ116" s="131" t="s">
        <v>31</v>
      </c>
      <c r="AK116" s="131"/>
      <c r="AL116" s="131"/>
      <c r="AM116" s="131"/>
      <c r="AN116" s="131" t="s">
        <v>4</v>
      </c>
      <c r="AO116" s="131"/>
      <c r="AP116" s="131"/>
      <c r="AQ116" s="131" t="s">
        <v>45</v>
      </c>
      <c r="AR116" s="131"/>
      <c r="AS116" s="131"/>
      <c r="AT116" s="13"/>
      <c r="AU116" s="12">
        <f t="shared" si="21"/>
        <v>0</v>
      </c>
      <c r="AV116" s="2">
        <f t="shared" si="12"/>
        <v>0</v>
      </c>
      <c r="AW116" s="2">
        <f t="shared" si="13"/>
        <v>0</v>
      </c>
      <c r="AX116" s="2">
        <f t="shared" si="14"/>
        <v>0</v>
      </c>
      <c r="AY116" s="2">
        <f t="shared" si="15"/>
        <v>0</v>
      </c>
      <c r="AZ116" s="2">
        <f t="shared" si="16"/>
        <v>0</v>
      </c>
      <c r="BA116" s="2">
        <f t="shared" si="17"/>
        <v>0</v>
      </c>
      <c r="BB116" s="2">
        <f t="shared" si="18"/>
        <v>0</v>
      </c>
      <c r="BC116" s="2">
        <f t="shared" si="19"/>
        <v>0</v>
      </c>
      <c r="BD116" s="2">
        <f t="shared" si="20"/>
        <v>0</v>
      </c>
    </row>
    <row r="117" spans="2:56">
      <c r="B117" s="10"/>
      <c r="C117" s="130"/>
      <c r="D117" s="130"/>
      <c r="E117" s="130"/>
      <c r="F117" s="130"/>
      <c r="G117" s="130"/>
      <c r="H117" s="130"/>
      <c r="I117" s="130"/>
      <c r="J117" s="130"/>
      <c r="K117" s="130"/>
      <c r="L117" s="130"/>
      <c r="M117" s="130"/>
      <c r="N117" s="130"/>
      <c r="O117" s="130"/>
      <c r="P117" s="130"/>
      <c r="Q117" s="131"/>
      <c r="R117" s="131"/>
      <c r="S117" s="131"/>
      <c r="T117" s="131"/>
      <c r="U117" s="131"/>
      <c r="V117" s="131"/>
      <c r="W117" s="131"/>
      <c r="X117" s="131"/>
      <c r="Y117" s="131"/>
      <c r="Z117" s="131"/>
      <c r="AA117" s="131"/>
      <c r="AB117" s="131" t="s">
        <v>4</v>
      </c>
      <c r="AC117" s="131"/>
      <c r="AD117" s="131"/>
      <c r="AE117" s="131"/>
      <c r="AF117" s="131">
        <v>60</v>
      </c>
      <c r="AG117" s="131"/>
      <c r="AH117" s="131"/>
      <c r="AI117" s="131"/>
      <c r="AJ117" s="131" t="s">
        <v>31</v>
      </c>
      <c r="AK117" s="131"/>
      <c r="AL117" s="131"/>
      <c r="AM117" s="131"/>
      <c r="AN117" s="131" t="s">
        <v>4</v>
      </c>
      <c r="AO117" s="131"/>
      <c r="AP117" s="131"/>
      <c r="AQ117" s="131" t="s">
        <v>45</v>
      </c>
      <c r="AR117" s="131"/>
      <c r="AS117" s="131"/>
      <c r="AT117" s="13"/>
      <c r="AU117" s="12">
        <f t="shared" si="21"/>
        <v>0</v>
      </c>
      <c r="AV117" s="2">
        <f t="shared" si="12"/>
        <v>0</v>
      </c>
      <c r="AW117" s="2">
        <f t="shared" si="13"/>
        <v>0</v>
      </c>
      <c r="AX117" s="2">
        <f t="shared" si="14"/>
        <v>0</v>
      </c>
      <c r="AY117" s="2">
        <f t="shared" si="15"/>
        <v>0</v>
      </c>
      <c r="AZ117" s="2">
        <f t="shared" si="16"/>
        <v>0</v>
      </c>
      <c r="BA117" s="2">
        <f t="shared" si="17"/>
        <v>0</v>
      </c>
      <c r="BB117" s="2">
        <f t="shared" si="18"/>
        <v>0</v>
      </c>
      <c r="BC117" s="2">
        <f t="shared" si="19"/>
        <v>0</v>
      </c>
      <c r="BD117" s="2">
        <f t="shared" si="20"/>
        <v>0</v>
      </c>
    </row>
    <row r="118" spans="2:56">
      <c r="B118" s="10"/>
      <c r="C118" s="130"/>
      <c r="D118" s="130"/>
      <c r="E118" s="130"/>
      <c r="F118" s="130"/>
      <c r="G118" s="130"/>
      <c r="H118" s="130"/>
      <c r="I118" s="130"/>
      <c r="J118" s="130"/>
      <c r="K118" s="130"/>
      <c r="L118" s="130"/>
      <c r="M118" s="130"/>
      <c r="N118" s="130"/>
      <c r="O118" s="130"/>
      <c r="P118" s="130"/>
      <c r="Q118" s="131"/>
      <c r="R118" s="131"/>
      <c r="S118" s="131"/>
      <c r="T118" s="131"/>
      <c r="U118" s="131"/>
      <c r="V118" s="131"/>
      <c r="W118" s="131"/>
      <c r="X118" s="131"/>
      <c r="Y118" s="131"/>
      <c r="Z118" s="131"/>
      <c r="AA118" s="131"/>
      <c r="AB118" s="131" t="s">
        <v>4</v>
      </c>
      <c r="AC118" s="131"/>
      <c r="AD118" s="131"/>
      <c r="AE118" s="131"/>
      <c r="AF118" s="131">
        <v>60</v>
      </c>
      <c r="AG118" s="131"/>
      <c r="AH118" s="131"/>
      <c r="AI118" s="131"/>
      <c r="AJ118" s="131" t="s">
        <v>31</v>
      </c>
      <c r="AK118" s="131"/>
      <c r="AL118" s="131"/>
      <c r="AM118" s="131"/>
      <c r="AN118" s="131" t="s">
        <v>4</v>
      </c>
      <c r="AO118" s="131"/>
      <c r="AP118" s="131"/>
      <c r="AQ118" s="131" t="s">
        <v>45</v>
      </c>
      <c r="AR118" s="131"/>
      <c r="AS118" s="131"/>
      <c r="AT118" s="13"/>
      <c r="AU118" s="12">
        <f t="shared" si="21"/>
        <v>0</v>
      </c>
      <c r="AV118" s="2">
        <f t="shared" si="12"/>
        <v>0</v>
      </c>
      <c r="AW118" s="2">
        <f t="shared" si="13"/>
        <v>0</v>
      </c>
      <c r="AX118" s="2">
        <f t="shared" si="14"/>
        <v>0</v>
      </c>
      <c r="AY118" s="2">
        <f t="shared" si="15"/>
        <v>0</v>
      </c>
      <c r="AZ118" s="2">
        <f t="shared" si="16"/>
        <v>0</v>
      </c>
      <c r="BA118" s="2">
        <f t="shared" si="17"/>
        <v>0</v>
      </c>
      <c r="BB118" s="2">
        <f t="shared" si="18"/>
        <v>0</v>
      </c>
      <c r="BC118" s="2">
        <f t="shared" si="19"/>
        <v>0</v>
      </c>
      <c r="BD118" s="2">
        <f t="shared" si="20"/>
        <v>0</v>
      </c>
    </row>
    <row r="119" spans="2:56">
      <c r="B119" s="10"/>
      <c r="C119" s="130"/>
      <c r="D119" s="130"/>
      <c r="E119" s="130"/>
      <c r="F119" s="130"/>
      <c r="G119" s="130"/>
      <c r="H119" s="130"/>
      <c r="I119" s="130"/>
      <c r="J119" s="130"/>
      <c r="K119" s="130"/>
      <c r="L119" s="130"/>
      <c r="M119" s="130"/>
      <c r="N119" s="130"/>
      <c r="O119" s="130"/>
      <c r="P119" s="130"/>
      <c r="Q119" s="131"/>
      <c r="R119" s="131"/>
      <c r="S119" s="131"/>
      <c r="T119" s="131"/>
      <c r="U119" s="131"/>
      <c r="V119" s="131"/>
      <c r="W119" s="131"/>
      <c r="X119" s="131"/>
      <c r="Y119" s="131"/>
      <c r="Z119" s="131"/>
      <c r="AA119" s="131"/>
      <c r="AB119" s="131" t="s">
        <v>4</v>
      </c>
      <c r="AC119" s="131"/>
      <c r="AD119" s="131"/>
      <c r="AE119" s="131"/>
      <c r="AF119" s="131">
        <v>60</v>
      </c>
      <c r="AG119" s="131"/>
      <c r="AH119" s="131"/>
      <c r="AI119" s="131"/>
      <c r="AJ119" s="131" t="s">
        <v>31</v>
      </c>
      <c r="AK119" s="131"/>
      <c r="AL119" s="131"/>
      <c r="AM119" s="131"/>
      <c r="AN119" s="131" t="s">
        <v>4</v>
      </c>
      <c r="AO119" s="131"/>
      <c r="AP119" s="131"/>
      <c r="AQ119" s="131" t="s">
        <v>45</v>
      </c>
      <c r="AR119" s="131"/>
      <c r="AS119" s="131"/>
      <c r="AT119" s="13"/>
      <c r="AU119" s="12">
        <f t="shared" si="21"/>
        <v>0</v>
      </c>
      <c r="AV119" s="2">
        <f t="shared" si="12"/>
        <v>0</v>
      </c>
      <c r="AW119" s="2">
        <f t="shared" si="13"/>
        <v>0</v>
      </c>
      <c r="AX119" s="2">
        <f t="shared" si="14"/>
        <v>0</v>
      </c>
      <c r="AY119" s="2">
        <f t="shared" si="15"/>
        <v>0</v>
      </c>
      <c r="AZ119" s="2">
        <f t="shared" si="16"/>
        <v>0</v>
      </c>
      <c r="BA119" s="2">
        <f t="shared" si="17"/>
        <v>0</v>
      </c>
      <c r="BB119" s="2">
        <f t="shared" si="18"/>
        <v>0</v>
      </c>
      <c r="BC119" s="2">
        <f t="shared" si="19"/>
        <v>0</v>
      </c>
      <c r="BD119" s="2">
        <f t="shared" si="20"/>
        <v>0</v>
      </c>
    </row>
    <row r="120" spans="2:56">
      <c r="B120" s="10"/>
      <c r="C120" s="130"/>
      <c r="D120" s="130"/>
      <c r="E120" s="130"/>
      <c r="F120" s="130"/>
      <c r="G120" s="130"/>
      <c r="H120" s="130"/>
      <c r="I120" s="130"/>
      <c r="J120" s="130"/>
      <c r="K120" s="130"/>
      <c r="L120" s="130"/>
      <c r="M120" s="130"/>
      <c r="N120" s="130"/>
      <c r="O120" s="130"/>
      <c r="P120" s="130"/>
      <c r="Q120" s="131"/>
      <c r="R120" s="131"/>
      <c r="S120" s="131"/>
      <c r="T120" s="131"/>
      <c r="U120" s="131"/>
      <c r="V120" s="131"/>
      <c r="W120" s="131"/>
      <c r="X120" s="131"/>
      <c r="Y120" s="131"/>
      <c r="Z120" s="131"/>
      <c r="AA120" s="131"/>
      <c r="AB120" s="131" t="s">
        <v>4</v>
      </c>
      <c r="AC120" s="131"/>
      <c r="AD120" s="131"/>
      <c r="AE120" s="131"/>
      <c r="AF120" s="131">
        <v>60</v>
      </c>
      <c r="AG120" s="131"/>
      <c r="AH120" s="131"/>
      <c r="AI120" s="131"/>
      <c r="AJ120" s="131" t="s">
        <v>31</v>
      </c>
      <c r="AK120" s="131"/>
      <c r="AL120" s="131"/>
      <c r="AM120" s="131"/>
      <c r="AN120" s="131" t="s">
        <v>4</v>
      </c>
      <c r="AO120" s="131"/>
      <c r="AP120" s="131"/>
      <c r="AQ120" s="131" t="s">
        <v>45</v>
      </c>
      <c r="AR120" s="131"/>
      <c r="AS120" s="131"/>
      <c r="AT120" s="13"/>
      <c r="AU120" s="12">
        <f t="shared" si="21"/>
        <v>0</v>
      </c>
      <c r="AV120" s="2">
        <f t="shared" si="12"/>
        <v>0</v>
      </c>
      <c r="AW120" s="2">
        <f t="shared" si="13"/>
        <v>0</v>
      </c>
      <c r="AX120" s="2">
        <f t="shared" si="14"/>
        <v>0</v>
      </c>
      <c r="AY120" s="2">
        <f t="shared" si="15"/>
        <v>0</v>
      </c>
      <c r="AZ120" s="2">
        <f t="shared" si="16"/>
        <v>0</v>
      </c>
      <c r="BA120" s="2">
        <f t="shared" si="17"/>
        <v>0</v>
      </c>
      <c r="BB120" s="2">
        <f t="shared" si="18"/>
        <v>0</v>
      </c>
      <c r="BC120" s="2">
        <f t="shared" si="19"/>
        <v>0</v>
      </c>
      <c r="BD120" s="2">
        <f t="shared" si="20"/>
        <v>0</v>
      </c>
    </row>
    <row r="121" spans="2:56">
      <c r="B121" s="10"/>
      <c r="C121" s="130"/>
      <c r="D121" s="130"/>
      <c r="E121" s="130"/>
      <c r="F121" s="130"/>
      <c r="G121" s="130"/>
      <c r="H121" s="130"/>
      <c r="I121" s="130"/>
      <c r="J121" s="130"/>
      <c r="K121" s="130"/>
      <c r="L121" s="130"/>
      <c r="M121" s="130"/>
      <c r="N121" s="130"/>
      <c r="O121" s="130"/>
      <c r="P121" s="130"/>
      <c r="Q121" s="131"/>
      <c r="R121" s="131"/>
      <c r="S121" s="131"/>
      <c r="T121" s="131"/>
      <c r="U121" s="131"/>
      <c r="V121" s="131"/>
      <c r="W121" s="131"/>
      <c r="X121" s="131"/>
      <c r="Y121" s="131"/>
      <c r="Z121" s="131"/>
      <c r="AA121" s="131"/>
      <c r="AB121" s="131" t="s">
        <v>4</v>
      </c>
      <c r="AC121" s="131"/>
      <c r="AD121" s="131"/>
      <c r="AE121" s="131"/>
      <c r="AF121" s="131">
        <v>60</v>
      </c>
      <c r="AG121" s="131"/>
      <c r="AH121" s="131"/>
      <c r="AI121" s="131"/>
      <c r="AJ121" s="131" t="s">
        <v>31</v>
      </c>
      <c r="AK121" s="131"/>
      <c r="AL121" s="131"/>
      <c r="AM121" s="131"/>
      <c r="AN121" s="131" t="s">
        <v>4</v>
      </c>
      <c r="AO121" s="131"/>
      <c r="AP121" s="131"/>
      <c r="AQ121" s="131" t="s">
        <v>45</v>
      </c>
      <c r="AR121" s="131"/>
      <c r="AS121" s="131"/>
      <c r="AT121" s="13"/>
      <c r="AU121" s="12">
        <f t="shared" si="21"/>
        <v>0</v>
      </c>
      <c r="AV121" s="2">
        <f t="shared" si="12"/>
        <v>0</v>
      </c>
      <c r="AW121" s="2">
        <f t="shared" si="13"/>
        <v>0</v>
      </c>
      <c r="AX121" s="2">
        <f t="shared" si="14"/>
        <v>0</v>
      </c>
      <c r="AY121" s="2">
        <f t="shared" si="15"/>
        <v>0</v>
      </c>
      <c r="AZ121" s="2">
        <f t="shared" si="16"/>
        <v>0</v>
      </c>
      <c r="BA121" s="2">
        <f t="shared" si="17"/>
        <v>0</v>
      </c>
      <c r="BB121" s="2">
        <f t="shared" si="18"/>
        <v>0</v>
      </c>
      <c r="BC121" s="2">
        <f t="shared" si="19"/>
        <v>0</v>
      </c>
      <c r="BD121" s="2">
        <f t="shared" si="20"/>
        <v>0</v>
      </c>
    </row>
    <row r="122" spans="2:56">
      <c r="B122" s="10"/>
      <c r="C122" s="130"/>
      <c r="D122" s="130"/>
      <c r="E122" s="130"/>
      <c r="F122" s="130"/>
      <c r="G122" s="130"/>
      <c r="H122" s="130"/>
      <c r="I122" s="130"/>
      <c r="J122" s="130"/>
      <c r="K122" s="130"/>
      <c r="L122" s="130"/>
      <c r="M122" s="130"/>
      <c r="N122" s="130"/>
      <c r="O122" s="130"/>
      <c r="P122" s="130"/>
      <c r="Q122" s="131"/>
      <c r="R122" s="131"/>
      <c r="S122" s="131"/>
      <c r="T122" s="131"/>
      <c r="U122" s="131"/>
      <c r="V122" s="131"/>
      <c r="W122" s="131"/>
      <c r="X122" s="131"/>
      <c r="Y122" s="131"/>
      <c r="Z122" s="131"/>
      <c r="AA122" s="131"/>
      <c r="AB122" s="131" t="s">
        <v>4</v>
      </c>
      <c r="AC122" s="131"/>
      <c r="AD122" s="131"/>
      <c r="AE122" s="131"/>
      <c r="AF122" s="131">
        <v>60</v>
      </c>
      <c r="AG122" s="131"/>
      <c r="AH122" s="131"/>
      <c r="AI122" s="131"/>
      <c r="AJ122" s="131" t="s">
        <v>31</v>
      </c>
      <c r="AK122" s="131"/>
      <c r="AL122" s="131"/>
      <c r="AM122" s="131"/>
      <c r="AN122" s="131" t="s">
        <v>4</v>
      </c>
      <c r="AO122" s="131"/>
      <c r="AP122" s="131"/>
      <c r="AQ122" s="131" t="s">
        <v>45</v>
      </c>
      <c r="AR122" s="131"/>
      <c r="AS122" s="131"/>
      <c r="AT122" s="13"/>
      <c r="AU122" s="12">
        <f t="shared" si="21"/>
        <v>0</v>
      </c>
      <c r="AV122" s="2">
        <f t="shared" si="12"/>
        <v>0</v>
      </c>
      <c r="AW122" s="2">
        <f t="shared" si="13"/>
        <v>0</v>
      </c>
      <c r="AX122" s="2">
        <f t="shared" si="14"/>
        <v>0</v>
      </c>
      <c r="AY122" s="2">
        <f t="shared" si="15"/>
        <v>0</v>
      </c>
      <c r="AZ122" s="2">
        <f t="shared" si="16"/>
        <v>0</v>
      </c>
      <c r="BA122" s="2">
        <f t="shared" si="17"/>
        <v>0</v>
      </c>
      <c r="BB122" s="2">
        <f t="shared" si="18"/>
        <v>0</v>
      </c>
      <c r="BC122" s="2">
        <f t="shared" si="19"/>
        <v>0</v>
      </c>
      <c r="BD122" s="2">
        <f t="shared" si="20"/>
        <v>0</v>
      </c>
    </row>
    <row r="123" spans="2:56">
      <c r="B123" s="10"/>
      <c r="C123" s="130"/>
      <c r="D123" s="130"/>
      <c r="E123" s="130"/>
      <c r="F123" s="130"/>
      <c r="G123" s="130"/>
      <c r="H123" s="130"/>
      <c r="I123" s="130"/>
      <c r="J123" s="130"/>
      <c r="K123" s="130"/>
      <c r="L123" s="130"/>
      <c r="M123" s="130"/>
      <c r="N123" s="130"/>
      <c r="O123" s="130"/>
      <c r="P123" s="130"/>
      <c r="Q123" s="131"/>
      <c r="R123" s="131"/>
      <c r="S123" s="131"/>
      <c r="T123" s="131"/>
      <c r="U123" s="131"/>
      <c r="V123" s="131"/>
      <c r="W123" s="131"/>
      <c r="X123" s="131"/>
      <c r="Y123" s="131"/>
      <c r="Z123" s="131"/>
      <c r="AA123" s="131"/>
      <c r="AB123" s="131" t="s">
        <v>4</v>
      </c>
      <c r="AC123" s="131"/>
      <c r="AD123" s="131"/>
      <c r="AE123" s="131"/>
      <c r="AF123" s="131">
        <v>60</v>
      </c>
      <c r="AG123" s="131"/>
      <c r="AH123" s="131"/>
      <c r="AI123" s="131"/>
      <c r="AJ123" s="131" t="s">
        <v>31</v>
      </c>
      <c r="AK123" s="131"/>
      <c r="AL123" s="131"/>
      <c r="AM123" s="131"/>
      <c r="AN123" s="131" t="s">
        <v>4</v>
      </c>
      <c r="AO123" s="131"/>
      <c r="AP123" s="131"/>
      <c r="AQ123" s="131" t="s">
        <v>45</v>
      </c>
      <c r="AR123" s="131"/>
      <c r="AS123" s="131"/>
      <c r="AT123" s="13"/>
      <c r="AU123" s="12">
        <f t="shared" si="21"/>
        <v>0</v>
      </c>
      <c r="AV123" s="2">
        <f t="shared" si="12"/>
        <v>0</v>
      </c>
      <c r="AW123" s="2">
        <f t="shared" si="13"/>
        <v>0</v>
      </c>
      <c r="AX123" s="2">
        <f t="shared" si="14"/>
        <v>0</v>
      </c>
      <c r="AY123" s="2">
        <f t="shared" si="15"/>
        <v>0</v>
      </c>
      <c r="AZ123" s="2">
        <f t="shared" si="16"/>
        <v>0</v>
      </c>
      <c r="BA123" s="2">
        <f t="shared" si="17"/>
        <v>0</v>
      </c>
      <c r="BB123" s="2">
        <f t="shared" si="18"/>
        <v>0</v>
      </c>
      <c r="BC123" s="2">
        <f t="shared" si="19"/>
        <v>0</v>
      </c>
      <c r="BD123" s="2">
        <f t="shared" si="20"/>
        <v>0</v>
      </c>
    </row>
    <row r="124" spans="2:56">
      <c r="B124" s="10"/>
      <c r="C124" s="130"/>
      <c r="D124" s="130"/>
      <c r="E124" s="130"/>
      <c r="F124" s="130"/>
      <c r="G124" s="130"/>
      <c r="H124" s="130"/>
      <c r="I124" s="130"/>
      <c r="J124" s="130"/>
      <c r="K124" s="130"/>
      <c r="L124" s="130"/>
      <c r="M124" s="130"/>
      <c r="N124" s="130"/>
      <c r="O124" s="130"/>
      <c r="P124" s="130"/>
      <c r="Q124" s="131"/>
      <c r="R124" s="131"/>
      <c r="S124" s="131"/>
      <c r="T124" s="131"/>
      <c r="U124" s="131"/>
      <c r="V124" s="131"/>
      <c r="W124" s="131"/>
      <c r="X124" s="131"/>
      <c r="Y124" s="131"/>
      <c r="Z124" s="131"/>
      <c r="AA124" s="131"/>
      <c r="AB124" s="131" t="s">
        <v>4</v>
      </c>
      <c r="AC124" s="131"/>
      <c r="AD124" s="131"/>
      <c r="AE124" s="131"/>
      <c r="AF124" s="131">
        <v>60</v>
      </c>
      <c r="AG124" s="131"/>
      <c r="AH124" s="131"/>
      <c r="AI124" s="131"/>
      <c r="AJ124" s="131" t="s">
        <v>31</v>
      </c>
      <c r="AK124" s="131"/>
      <c r="AL124" s="131"/>
      <c r="AM124" s="131"/>
      <c r="AN124" s="131" t="s">
        <v>4</v>
      </c>
      <c r="AO124" s="131"/>
      <c r="AP124" s="131"/>
      <c r="AQ124" s="131" t="s">
        <v>45</v>
      </c>
      <c r="AR124" s="131"/>
      <c r="AS124" s="131"/>
      <c r="AT124" s="13"/>
      <c r="AU124" s="12">
        <f t="shared" si="21"/>
        <v>0</v>
      </c>
      <c r="AV124" s="2">
        <f t="shared" si="12"/>
        <v>0</v>
      </c>
      <c r="AW124" s="2">
        <f t="shared" si="13"/>
        <v>0</v>
      </c>
      <c r="AX124" s="2">
        <f t="shared" si="14"/>
        <v>0</v>
      </c>
      <c r="AY124" s="2">
        <f t="shared" si="15"/>
        <v>0</v>
      </c>
      <c r="AZ124" s="2">
        <f t="shared" si="16"/>
        <v>0</v>
      </c>
      <c r="BA124" s="2">
        <f t="shared" si="17"/>
        <v>0</v>
      </c>
      <c r="BB124" s="2">
        <f t="shared" si="18"/>
        <v>0</v>
      </c>
      <c r="BC124" s="2">
        <f t="shared" si="19"/>
        <v>0</v>
      </c>
      <c r="BD124" s="2">
        <f t="shared" si="20"/>
        <v>0</v>
      </c>
    </row>
    <row r="125" spans="2:56">
      <c r="B125" s="10"/>
      <c r="C125" s="21"/>
      <c r="D125" s="21"/>
      <c r="E125" s="21"/>
      <c r="F125" s="21"/>
      <c r="G125" s="21"/>
      <c r="H125" s="21"/>
      <c r="I125" s="21"/>
      <c r="J125" s="21"/>
      <c r="K125" s="21"/>
      <c r="L125" s="21"/>
      <c r="M125" s="21"/>
      <c r="N125" s="21"/>
      <c r="O125" s="21"/>
      <c r="P125" s="12" t="s">
        <v>79</v>
      </c>
      <c r="Q125" s="151">
        <f>SUM(AU111:AU124)/1024</f>
        <v>0</v>
      </c>
      <c r="R125" s="151"/>
      <c r="S125" s="151"/>
      <c r="T125" s="151"/>
      <c r="U125" s="12" t="s">
        <v>54</v>
      </c>
      <c r="V125" s="22"/>
      <c r="W125" s="22"/>
      <c r="X125" s="22"/>
      <c r="Y125" s="22"/>
      <c r="Z125" s="22"/>
      <c r="AA125" s="22"/>
      <c r="AB125" s="22"/>
      <c r="AC125" s="22"/>
      <c r="AD125" s="22"/>
      <c r="AE125" s="22"/>
      <c r="AF125" s="21"/>
      <c r="AG125" s="22"/>
      <c r="AH125" s="22"/>
      <c r="AI125" s="22"/>
      <c r="AJ125" s="22"/>
      <c r="AK125" s="22"/>
      <c r="AL125" s="22"/>
      <c r="AM125" s="22"/>
      <c r="AN125" s="22"/>
      <c r="AO125" s="12"/>
      <c r="AP125" s="12"/>
      <c r="AQ125" s="12"/>
      <c r="AR125" s="12"/>
      <c r="AS125" s="12"/>
      <c r="AT125" s="13"/>
      <c r="AU125" s="12"/>
    </row>
    <row r="126" spans="2:56">
      <c r="B126" s="10"/>
      <c r="C126" s="21"/>
      <c r="D126" s="21"/>
      <c r="E126" s="21"/>
      <c r="F126" s="21"/>
      <c r="G126" s="21"/>
      <c r="H126" s="21"/>
      <c r="I126" s="21"/>
      <c r="J126" s="21"/>
      <c r="K126" s="21"/>
      <c r="L126" s="21"/>
      <c r="M126" s="21"/>
      <c r="N126" s="21"/>
      <c r="O126" s="21"/>
      <c r="P126" s="21"/>
      <c r="Q126" s="22"/>
      <c r="R126" s="22"/>
      <c r="S126" s="22"/>
      <c r="T126" s="22"/>
      <c r="U126" s="22"/>
      <c r="V126" s="22"/>
      <c r="W126" s="22"/>
      <c r="X126" s="22"/>
      <c r="Y126" s="22"/>
      <c r="Z126" s="22"/>
      <c r="AA126" s="22"/>
      <c r="AB126" s="22"/>
      <c r="AC126" s="22"/>
      <c r="AD126" s="22"/>
      <c r="AE126" s="22"/>
      <c r="AF126" s="21"/>
      <c r="AG126" s="22"/>
      <c r="AH126" s="22"/>
      <c r="AI126" s="22"/>
      <c r="AJ126" s="22"/>
      <c r="AK126" s="22"/>
      <c r="AL126" s="22"/>
      <c r="AM126" s="22"/>
      <c r="AN126" s="22"/>
      <c r="AO126" s="12"/>
      <c r="AP126" s="12"/>
      <c r="AQ126" s="12"/>
      <c r="AR126" s="12"/>
      <c r="AS126" s="12"/>
      <c r="AT126" s="13"/>
      <c r="AU126" s="12"/>
    </row>
    <row r="127" spans="2:56" ht="57" customHeight="1">
      <c r="B127" s="10"/>
      <c r="C127" s="120" t="s">
        <v>146</v>
      </c>
      <c r="D127" s="120"/>
      <c r="E127" s="120"/>
      <c r="F127" s="120"/>
      <c r="G127" s="120"/>
      <c r="H127" s="120"/>
      <c r="I127" s="120"/>
      <c r="J127" s="120"/>
      <c r="K127" s="120"/>
      <c r="L127" s="120"/>
      <c r="M127" s="120"/>
      <c r="N127" s="120"/>
      <c r="O127" s="120"/>
      <c r="P127" s="120"/>
      <c r="Q127" s="153" t="s">
        <v>110</v>
      </c>
      <c r="R127" s="153"/>
      <c r="S127" s="153"/>
      <c r="T127" s="153"/>
      <c r="U127" s="153" t="s">
        <v>112</v>
      </c>
      <c r="V127" s="153"/>
      <c r="W127" s="153"/>
      <c r="X127" s="153" t="s">
        <v>112</v>
      </c>
      <c r="Y127" s="153"/>
      <c r="Z127" s="153"/>
      <c r="AA127" s="153"/>
      <c r="AB127" s="153" t="s">
        <v>112</v>
      </c>
      <c r="AC127" s="153"/>
      <c r="AD127" s="153"/>
      <c r="AE127" s="153"/>
      <c r="AF127" s="153" t="s">
        <v>112</v>
      </c>
      <c r="AG127" s="154"/>
      <c r="AH127" s="154"/>
      <c r="AI127" s="154"/>
      <c r="AJ127" s="153" t="s">
        <v>112</v>
      </c>
      <c r="AK127" s="153"/>
      <c r="AL127" s="153"/>
      <c r="AM127" s="153"/>
      <c r="AN127" s="153" t="s">
        <v>112</v>
      </c>
      <c r="AO127" s="153"/>
      <c r="AP127" s="153"/>
      <c r="AQ127" s="153" t="s">
        <v>112</v>
      </c>
      <c r="AR127" s="153"/>
      <c r="AS127" s="153"/>
      <c r="AT127" s="13"/>
      <c r="AU127" s="12"/>
    </row>
    <row r="128" spans="2:56" ht="30" customHeight="1">
      <c r="B128" s="10"/>
      <c r="C128" s="120"/>
      <c r="D128" s="120"/>
      <c r="E128" s="120"/>
      <c r="F128" s="120"/>
      <c r="G128" s="120"/>
      <c r="H128" s="120"/>
      <c r="I128" s="120"/>
      <c r="J128" s="120"/>
      <c r="K128" s="120"/>
      <c r="L128" s="120"/>
      <c r="M128" s="120"/>
      <c r="N128" s="120"/>
      <c r="O128" s="120"/>
      <c r="P128" s="120"/>
      <c r="Q128" s="152" t="s">
        <v>78</v>
      </c>
      <c r="R128" s="136"/>
      <c r="S128" s="136"/>
      <c r="T128" s="136"/>
      <c r="U128" s="136" t="s">
        <v>77</v>
      </c>
      <c r="V128" s="136"/>
      <c r="W128" s="136"/>
      <c r="X128" s="137" t="s">
        <v>7</v>
      </c>
      <c r="Y128" s="137"/>
      <c r="Z128" s="137"/>
      <c r="AA128" s="137"/>
      <c r="AB128" s="136" t="s">
        <v>0</v>
      </c>
      <c r="AC128" s="136"/>
      <c r="AD128" s="136"/>
      <c r="AE128" s="136"/>
      <c r="AF128" s="137" t="s">
        <v>6</v>
      </c>
      <c r="AG128" s="136"/>
      <c r="AH128" s="136"/>
      <c r="AI128" s="136"/>
      <c r="AJ128" s="152" t="s">
        <v>57</v>
      </c>
      <c r="AK128" s="136"/>
      <c r="AL128" s="136"/>
      <c r="AM128" s="136"/>
      <c r="AN128" s="152" t="s">
        <v>58</v>
      </c>
      <c r="AO128" s="152"/>
      <c r="AP128" s="152"/>
      <c r="AQ128" s="137" t="s">
        <v>34</v>
      </c>
      <c r="AR128" s="137"/>
      <c r="AS128" s="137"/>
      <c r="AT128" s="13"/>
      <c r="AU128" s="12"/>
      <c r="AV128" s="14"/>
      <c r="AW128" s="14"/>
      <c r="AX128" s="14"/>
    </row>
    <row r="129" spans="2:56">
      <c r="B129" s="10"/>
      <c r="C129" s="130" t="s">
        <v>95</v>
      </c>
      <c r="D129" s="130"/>
      <c r="E129" s="130"/>
      <c r="F129" s="130"/>
      <c r="G129" s="130"/>
      <c r="H129" s="130"/>
      <c r="I129" s="130"/>
      <c r="J129" s="130"/>
      <c r="K129" s="130"/>
      <c r="L129" s="130"/>
      <c r="M129" s="130"/>
      <c r="N129" s="130"/>
      <c r="O129" s="130"/>
      <c r="P129" s="130"/>
      <c r="Q129" s="131"/>
      <c r="R129" s="131"/>
      <c r="S129" s="131"/>
      <c r="T129" s="131"/>
      <c r="U129" s="132">
        <v>1</v>
      </c>
      <c r="V129" s="132"/>
      <c r="W129" s="132"/>
      <c r="X129" s="132"/>
      <c r="Y129" s="132"/>
      <c r="Z129" s="132"/>
      <c r="AA129" s="132"/>
      <c r="AB129" s="132" t="s">
        <v>93</v>
      </c>
      <c r="AC129" s="132"/>
      <c r="AD129" s="132"/>
      <c r="AE129" s="132"/>
      <c r="AF129" s="132">
        <v>0</v>
      </c>
      <c r="AG129" s="132"/>
      <c r="AH129" s="132"/>
      <c r="AI129" s="132"/>
      <c r="AJ129" s="132" t="s">
        <v>94</v>
      </c>
      <c r="AK129" s="132"/>
      <c r="AL129" s="132"/>
      <c r="AM129" s="132"/>
      <c r="AN129" s="132" t="s">
        <v>4</v>
      </c>
      <c r="AO129" s="132"/>
      <c r="AP129" s="132"/>
      <c r="AQ129" s="132" t="s">
        <v>45</v>
      </c>
      <c r="AR129" s="132"/>
      <c r="AS129" s="132"/>
      <c r="AT129" s="13"/>
      <c r="AU129" s="12">
        <f>Q129*U129</f>
        <v>0</v>
      </c>
      <c r="AV129" s="2">
        <f t="shared" ref="AV129:AV144" si="22">IF(AB129="する",Q129*U129*$V$83,Q129*U129)</f>
        <v>0</v>
      </c>
      <c r="AW129" s="2">
        <f t="shared" ref="AW129:AW144" si="23">AV129*IF(AJ129="Unicode",1,$AX$81)</f>
        <v>0</v>
      </c>
      <c r="AX129" s="2">
        <f t="shared" ref="AX129:AX144" si="24">AW129*$AX$82</f>
        <v>0</v>
      </c>
      <c r="AY129" s="2">
        <f t="shared" ref="AY129:AY144" si="25">IF(AB129="する",AX129/$V$83*(AF129+32),AX129*(AF129+1))</f>
        <v>0</v>
      </c>
      <c r="AZ129" s="2">
        <f t="shared" ref="AZ129:AZ144" si="26">IF(AND(AN129="する",AQ129="あり"),IF(AJ129="Unicode",Q129*(1+$AX$82*2+$AX$82*2),Q129*(1+$AX$81*$AX$82*2+$AX$81*$AX$82*2)),0)</f>
        <v>0</v>
      </c>
      <c r="BA129" s="2">
        <f t="shared" ref="BA129:BA144" si="27">IF(AND(AN129="する",AQ129="なし"),IF(AJ129="Unicode",Q129*(1+$AX$82+$AX$82*2),Q129*(1+$AX$81*$AX$82+$AX$81*$AX$82*2)),0)</f>
        <v>0</v>
      </c>
      <c r="BB129" s="2">
        <f t="shared" ref="BB129:BB144" si="28">IF(AND(AN129="しない",AQ129="あり"),IF(AJ129="Unicode",Q129*(1+$AX$82*2+$AX$82),Q129*(1+$AX$81*$AX$82*2+$AX$81*$AX$82)),0)</f>
        <v>0</v>
      </c>
      <c r="BC129" s="2">
        <f t="shared" ref="BC129:BC144" si="29">IF(AND(AN129="しない",AQ129="なし"),IF(AJ129="Unicode",Q129*(1+$AX$82),Q129*(1+$AX$81*$AX$82)),0)</f>
        <v>0</v>
      </c>
      <c r="BD129" s="2">
        <f t="shared" ref="BD129:BD144" si="30">IF(AB129="する",IF(X129&gt;0,AU129*(X129+31)*$V$80,0),AU129*X129*$V$80)</f>
        <v>0</v>
      </c>
    </row>
    <row r="130" spans="2:56">
      <c r="B130" s="10"/>
      <c r="C130" s="130" t="s">
        <v>35</v>
      </c>
      <c r="D130" s="130"/>
      <c r="E130" s="130"/>
      <c r="F130" s="130"/>
      <c r="G130" s="130"/>
      <c r="H130" s="130"/>
      <c r="I130" s="130"/>
      <c r="J130" s="130"/>
      <c r="K130" s="130"/>
      <c r="L130" s="130"/>
      <c r="M130" s="130"/>
      <c r="N130" s="130"/>
      <c r="O130" s="130"/>
      <c r="P130" s="130"/>
      <c r="Q130" s="131"/>
      <c r="R130" s="131"/>
      <c r="S130" s="131"/>
      <c r="T130" s="131"/>
      <c r="U130" s="132">
        <v>1</v>
      </c>
      <c r="V130" s="132"/>
      <c r="W130" s="132"/>
      <c r="X130" s="132"/>
      <c r="Y130" s="132"/>
      <c r="Z130" s="132"/>
      <c r="AA130" s="132"/>
      <c r="AB130" s="132" t="s">
        <v>93</v>
      </c>
      <c r="AC130" s="132"/>
      <c r="AD130" s="132"/>
      <c r="AE130" s="132"/>
      <c r="AF130" s="132">
        <v>0</v>
      </c>
      <c r="AG130" s="132"/>
      <c r="AH130" s="132"/>
      <c r="AI130" s="132"/>
      <c r="AJ130" s="132" t="s">
        <v>94</v>
      </c>
      <c r="AK130" s="132"/>
      <c r="AL130" s="132"/>
      <c r="AM130" s="132"/>
      <c r="AN130" s="132" t="s">
        <v>4</v>
      </c>
      <c r="AO130" s="132"/>
      <c r="AP130" s="132"/>
      <c r="AQ130" s="132" t="s">
        <v>45</v>
      </c>
      <c r="AR130" s="132"/>
      <c r="AS130" s="132"/>
      <c r="AT130" s="13"/>
      <c r="AU130" s="12">
        <f t="shared" ref="AU130:AU144" si="31">Q130*U130</f>
        <v>0</v>
      </c>
      <c r="AV130" s="2">
        <f t="shared" si="22"/>
        <v>0</v>
      </c>
      <c r="AW130" s="2">
        <f t="shared" si="23"/>
        <v>0</v>
      </c>
      <c r="AX130" s="2">
        <f t="shared" si="24"/>
        <v>0</v>
      </c>
      <c r="AY130" s="2">
        <f t="shared" si="25"/>
        <v>0</v>
      </c>
      <c r="AZ130" s="2">
        <f t="shared" si="26"/>
        <v>0</v>
      </c>
      <c r="BA130" s="2">
        <f t="shared" si="27"/>
        <v>0</v>
      </c>
      <c r="BB130" s="2">
        <f t="shared" si="28"/>
        <v>0</v>
      </c>
      <c r="BC130" s="2">
        <f t="shared" si="29"/>
        <v>0</v>
      </c>
      <c r="BD130" s="2">
        <f t="shared" si="30"/>
        <v>0</v>
      </c>
    </row>
    <row r="131" spans="2:56">
      <c r="B131" s="10"/>
      <c r="C131" s="130" t="s">
        <v>97</v>
      </c>
      <c r="D131" s="130"/>
      <c r="E131" s="130"/>
      <c r="F131" s="130"/>
      <c r="G131" s="130"/>
      <c r="H131" s="130"/>
      <c r="I131" s="130"/>
      <c r="J131" s="130"/>
      <c r="K131" s="130"/>
      <c r="L131" s="130"/>
      <c r="M131" s="130"/>
      <c r="N131" s="130"/>
      <c r="O131" s="130"/>
      <c r="P131" s="130"/>
      <c r="Q131" s="131"/>
      <c r="R131" s="131"/>
      <c r="S131" s="131"/>
      <c r="T131" s="131"/>
      <c r="U131" s="132">
        <v>1</v>
      </c>
      <c r="V131" s="132"/>
      <c r="W131" s="132"/>
      <c r="X131" s="132"/>
      <c r="Y131" s="132"/>
      <c r="Z131" s="132"/>
      <c r="AA131" s="132"/>
      <c r="AB131" s="132" t="s">
        <v>93</v>
      </c>
      <c r="AC131" s="132"/>
      <c r="AD131" s="132"/>
      <c r="AE131" s="132"/>
      <c r="AF131" s="132">
        <v>0</v>
      </c>
      <c r="AG131" s="132"/>
      <c r="AH131" s="132"/>
      <c r="AI131" s="132"/>
      <c r="AJ131" s="132" t="s">
        <v>94</v>
      </c>
      <c r="AK131" s="132"/>
      <c r="AL131" s="132"/>
      <c r="AM131" s="132"/>
      <c r="AN131" s="132" t="s">
        <v>4</v>
      </c>
      <c r="AO131" s="132"/>
      <c r="AP131" s="132"/>
      <c r="AQ131" s="132" t="s">
        <v>45</v>
      </c>
      <c r="AR131" s="132"/>
      <c r="AS131" s="132"/>
      <c r="AT131" s="13"/>
      <c r="AU131" s="12">
        <f t="shared" si="31"/>
        <v>0</v>
      </c>
      <c r="AV131" s="2">
        <f t="shared" si="22"/>
        <v>0</v>
      </c>
      <c r="AW131" s="2">
        <f t="shared" si="23"/>
        <v>0</v>
      </c>
      <c r="AX131" s="2">
        <f t="shared" si="24"/>
        <v>0</v>
      </c>
      <c r="AY131" s="2">
        <f t="shared" si="25"/>
        <v>0</v>
      </c>
      <c r="AZ131" s="2">
        <f t="shared" si="26"/>
        <v>0</v>
      </c>
      <c r="BA131" s="2">
        <f t="shared" si="27"/>
        <v>0</v>
      </c>
      <c r="BB131" s="2">
        <f t="shared" si="28"/>
        <v>0</v>
      </c>
      <c r="BC131" s="2">
        <f t="shared" si="29"/>
        <v>0</v>
      </c>
      <c r="BD131" s="2">
        <f t="shared" si="30"/>
        <v>0</v>
      </c>
    </row>
    <row r="132" spans="2:56">
      <c r="B132" s="10"/>
      <c r="C132" s="130" t="s">
        <v>96</v>
      </c>
      <c r="D132" s="130"/>
      <c r="E132" s="130"/>
      <c r="F132" s="130"/>
      <c r="G132" s="130"/>
      <c r="H132" s="130"/>
      <c r="I132" s="130"/>
      <c r="J132" s="130"/>
      <c r="K132" s="130"/>
      <c r="L132" s="130"/>
      <c r="M132" s="130"/>
      <c r="N132" s="130"/>
      <c r="O132" s="130"/>
      <c r="P132" s="130"/>
      <c r="Q132" s="131"/>
      <c r="R132" s="131"/>
      <c r="S132" s="131"/>
      <c r="T132" s="131"/>
      <c r="U132" s="132">
        <v>1</v>
      </c>
      <c r="V132" s="132"/>
      <c r="W132" s="132"/>
      <c r="X132" s="132"/>
      <c r="Y132" s="132"/>
      <c r="Z132" s="132"/>
      <c r="AA132" s="132"/>
      <c r="AB132" s="132" t="s">
        <v>93</v>
      </c>
      <c r="AC132" s="132"/>
      <c r="AD132" s="132"/>
      <c r="AE132" s="132"/>
      <c r="AF132" s="132">
        <v>0</v>
      </c>
      <c r="AG132" s="132"/>
      <c r="AH132" s="132"/>
      <c r="AI132" s="132"/>
      <c r="AJ132" s="132" t="s">
        <v>94</v>
      </c>
      <c r="AK132" s="132"/>
      <c r="AL132" s="132"/>
      <c r="AM132" s="132"/>
      <c r="AN132" s="132" t="s">
        <v>4</v>
      </c>
      <c r="AO132" s="132"/>
      <c r="AP132" s="132"/>
      <c r="AQ132" s="132" t="s">
        <v>45</v>
      </c>
      <c r="AR132" s="132"/>
      <c r="AS132" s="132"/>
      <c r="AT132" s="13"/>
      <c r="AU132" s="12">
        <f t="shared" si="31"/>
        <v>0</v>
      </c>
      <c r="AV132" s="2">
        <f t="shared" si="22"/>
        <v>0</v>
      </c>
      <c r="AW132" s="2">
        <f t="shared" si="23"/>
        <v>0</v>
      </c>
      <c r="AX132" s="2">
        <f t="shared" si="24"/>
        <v>0</v>
      </c>
      <c r="AY132" s="2">
        <f t="shared" si="25"/>
        <v>0</v>
      </c>
      <c r="AZ132" s="2">
        <f t="shared" si="26"/>
        <v>0</v>
      </c>
      <c r="BA132" s="2">
        <f t="shared" si="27"/>
        <v>0</v>
      </c>
      <c r="BB132" s="2">
        <f t="shared" si="28"/>
        <v>0</v>
      </c>
      <c r="BC132" s="2">
        <f t="shared" si="29"/>
        <v>0</v>
      </c>
      <c r="BD132" s="2">
        <f t="shared" si="30"/>
        <v>0</v>
      </c>
    </row>
    <row r="133" spans="2:56">
      <c r="B133" s="10"/>
      <c r="C133" s="130" t="s">
        <v>36</v>
      </c>
      <c r="D133" s="130"/>
      <c r="E133" s="130"/>
      <c r="F133" s="130"/>
      <c r="G133" s="130"/>
      <c r="H133" s="130"/>
      <c r="I133" s="130"/>
      <c r="J133" s="130"/>
      <c r="K133" s="130"/>
      <c r="L133" s="130"/>
      <c r="M133" s="130"/>
      <c r="N133" s="130"/>
      <c r="O133" s="130"/>
      <c r="P133" s="130"/>
      <c r="Q133" s="131"/>
      <c r="R133" s="131"/>
      <c r="S133" s="131"/>
      <c r="T133" s="131"/>
      <c r="U133" s="132">
        <v>1</v>
      </c>
      <c r="V133" s="132"/>
      <c r="W133" s="132"/>
      <c r="X133" s="132"/>
      <c r="Y133" s="132"/>
      <c r="Z133" s="132"/>
      <c r="AA133" s="132"/>
      <c r="AB133" s="132" t="s">
        <v>93</v>
      </c>
      <c r="AC133" s="132"/>
      <c r="AD133" s="132"/>
      <c r="AE133" s="132"/>
      <c r="AF133" s="132">
        <v>0</v>
      </c>
      <c r="AG133" s="132"/>
      <c r="AH133" s="132"/>
      <c r="AI133" s="132"/>
      <c r="AJ133" s="132" t="s">
        <v>94</v>
      </c>
      <c r="AK133" s="132"/>
      <c r="AL133" s="132"/>
      <c r="AM133" s="132"/>
      <c r="AN133" s="132" t="s">
        <v>4</v>
      </c>
      <c r="AO133" s="132"/>
      <c r="AP133" s="132"/>
      <c r="AQ133" s="132" t="s">
        <v>45</v>
      </c>
      <c r="AR133" s="132"/>
      <c r="AS133" s="132"/>
      <c r="AT133" s="13"/>
      <c r="AU133" s="12">
        <f t="shared" si="31"/>
        <v>0</v>
      </c>
      <c r="AV133" s="2">
        <f t="shared" si="22"/>
        <v>0</v>
      </c>
      <c r="AW133" s="2">
        <f t="shared" si="23"/>
        <v>0</v>
      </c>
      <c r="AX133" s="2">
        <f t="shared" si="24"/>
        <v>0</v>
      </c>
      <c r="AY133" s="2">
        <f t="shared" si="25"/>
        <v>0</v>
      </c>
      <c r="AZ133" s="2">
        <f t="shared" si="26"/>
        <v>0</v>
      </c>
      <c r="BA133" s="2">
        <f t="shared" si="27"/>
        <v>0</v>
      </c>
      <c r="BB133" s="2">
        <f t="shared" si="28"/>
        <v>0</v>
      </c>
      <c r="BC133" s="2">
        <f t="shared" si="29"/>
        <v>0</v>
      </c>
      <c r="BD133" s="2">
        <f t="shared" si="30"/>
        <v>0</v>
      </c>
    </row>
    <row r="134" spans="2:56">
      <c r="B134" s="10"/>
      <c r="C134" s="130" t="s">
        <v>98</v>
      </c>
      <c r="D134" s="130"/>
      <c r="E134" s="130"/>
      <c r="F134" s="130"/>
      <c r="G134" s="130"/>
      <c r="H134" s="130"/>
      <c r="I134" s="130"/>
      <c r="J134" s="130"/>
      <c r="K134" s="130"/>
      <c r="L134" s="130"/>
      <c r="M134" s="130"/>
      <c r="N134" s="130"/>
      <c r="O134" s="130"/>
      <c r="P134" s="130"/>
      <c r="Q134" s="131"/>
      <c r="R134" s="131"/>
      <c r="S134" s="131"/>
      <c r="T134" s="131"/>
      <c r="U134" s="132">
        <v>1</v>
      </c>
      <c r="V134" s="132"/>
      <c r="W134" s="132"/>
      <c r="X134" s="132"/>
      <c r="Y134" s="132"/>
      <c r="Z134" s="132"/>
      <c r="AA134" s="132"/>
      <c r="AB134" s="132" t="s">
        <v>93</v>
      </c>
      <c r="AC134" s="132"/>
      <c r="AD134" s="132"/>
      <c r="AE134" s="132"/>
      <c r="AF134" s="132">
        <v>0</v>
      </c>
      <c r="AG134" s="132"/>
      <c r="AH134" s="132"/>
      <c r="AI134" s="132"/>
      <c r="AJ134" s="132" t="s">
        <v>94</v>
      </c>
      <c r="AK134" s="132"/>
      <c r="AL134" s="132"/>
      <c r="AM134" s="132"/>
      <c r="AN134" s="132" t="s">
        <v>4</v>
      </c>
      <c r="AO134" s="132"/>
      <c r="AP134" s="132"/>
      <c r="AQ134" s="132" t="s">
        <v>45</v>
      </c>
      <c r="AR134" s="132"/>
      <c r="AS134" s="132"/>
      <c r="AT134" s="13"/>
      <c r="AU134" s="12">
        <f t="shared" si="31"/>
        <v>0</v>
      </c>
      <c r="AV134" s="2">
        <f t="shared" si="22"/>
        <v>0</v>
      </c>
      <c r="AW134" s="2">
        <f t="shared" si="23"/>
        <v>0</v>
      </c>
      <c r="AX134" s="2">
        <f t="shared" si="24"/>
        <v>0</v>
      </c>
      <c r="AY134" s="2">
        <f t="shared" si="25"/>
        <v>0</v>
      </c>
      <c r="AZ134" s="2">
        <f t="shared" si="26"/>
        <v>0</v>
      </c>
      <c r="BA134" s="2">
        <f t="shared" si="27"/>
        <v>0</v>
      </c>
      <c r="BB134" s="2">
        <f t="shared" si="28"/>
        <v>0</v>
      </c>
      <c r="BC134" s="2">
        <f t="shared" si="29"/>
        <v>0</v>
      </c>
      <c r="BD134" s="2">
        <f t="shared" si="30"/>
        <v>0</v>
      </c>
    </row>
    <row r="135" spans="2:56">
      <c r="B135" s="10"/>
      <c r="C135" s="130" t="s">
        <v>99</v>
      </c>
      <c r="D135" s="130"/>
      <c r="E135" s="130"/>
      <c r="F135" s="130"/>
      <c r="G135" s="130"/>
      <c r="H135" s="130"/>
      <c r="I135" s="130"/>
      <c r="J135" s="130"/>
      <c r="K135" s="130"/>
      <c r="L135" s="130"/>
      <c r="M135" s="130"/>
      <c r="N135" s="130"/>
      <c r="O135" s="130"/>
      <c r="P135" s="130"/>
      <c r="Q135" s="131"/>
      <c r="R135" s="131"/>
      <c r="S135" s="131"/>
      <c r="T135" s="131"/>
      <c r="U135" s="132">
        <v>1</v>
      </c>
      <c r="V135" s="132"/>
      <c r="W135" s="132"/>
      <c r="X135" s="132"/>
      <c r="Y135" s="132"/>
      <c r="Z135" s="132"/>
      <c r="AA135" s="132"/>
      <c r="AB135" s="132" t="s">
        <v>93</v>
      </c>
      <c r="AC135" s="132"/>
      <c r="AD135" s="132"/>
      <c r="AE135" s="132"/>
      <c r="AF135" s="132">
        <v>0</v>
      </c>
      <c r="AG135" s="132"/>
      <c r="AH135" s="132"/>
      <c r="AI135" s="132"/>
      <c r="AJ135" s="132" t="s">
        <v>94</v>
      </c>
      <c r="AK135" s="132"/>
      <c r="AL135" s="132"/>
      <c r="AM135" s="132"/>
      <c r="AN135" s="132" t="s">
        <v>4</v>
      </c>
      <c r="AO135" s="132"/>
      <c r="AP135" s="132"/>
      <c r="AQ135" s="132" t="s">
        <v>45</v>
      </c>
      <c r="AR135" s="132"/>
      <c r="AS135" s="132"/>
      <c r="AT135" s="13"/>
      <c r="AU135" s="12">
        <f t="shared" si="31"/>
        <v>0</v>
      </c>
      <c r="AV135" s="2">
        <f t="shared" si="22"/>
        <v>0</v>
      </c>
      <c r="AW135" s="2">
        <f t="shared" si="23"/>
        <v>0</v>
      </c>
      <c r="AX135" s="2">
        <f t="shared" si="24"/>
        <v>0</v>
      </c>
      <c r="AY135" s="2">
        <f t="shared" si="25"/>
        <v>0</v>
      </c>
      <c r="AZ135" s="2">
        <f t="shared" si="26"/>
        <v>0</v>
      </c>
      <c r="BA135" s="2">
        <f t="shared" si="27"/>
        <v>0</v>
      </c>
      <c r="BB135" s="2">
        <f t="shared" si="28"/>
        <v>0</v>
      </c>
      <c r="BC135" s="2">
        <f t="shared" si="29"/>
        <v>0</v>
      </c>
      <c r="BD135" s="2">
        <f t="shared" si="30"/>
        <v>0</v>
      </c>
    </row>
    <row r="136" spans="2:56">
      <c r="B136" s="10"/>
      <c r="C136" s="130" t="s">
        <v>100</v>
      </c>
      <c r="D136" s="130"/>
      <c r="E136" s="130"/>
      <c r="F136" s="130"/>
      <c r="G136" s="130"/>
      <c r="H136" s="130"/>
      <c r="I136" s="130"/>
      <c r="J136" s="130"/>
      <c r="K136" s="130"/>
      <c r="L136" s="130"/>
      <c r="M136" s="130"/>
      <c r="N136" s="130"/>
      <c r="O136" s="130"/>
      <c r="P136" s="130"/>
      <c r="Q136" s="131"/>
      <c r="R136" s="131"/>
      <c r="S136" s="131"/>
      <c r="T136" s="131"/>
      <c r="U136" s="132">
        <v>1</v>
      </c>
      <c r="V136" s="132"/>
      <c r="W136" s="132"/>
      <c r="X136" s="132"/>
      <c r="Y136" s="132"/>
      <c r="Z136" s="132"/>
      <c r="AA136" s="132"/>
      <c r="AB136" s="132" t="s">
        <v>93</v>
      </c>
      <c r="AC136" s="132"/>
      <c r="AD136" s="132"/>
      <c r="AE136" s="132"/>
      <c r="AF136" s="132">
        <v>0</v>
      </c>
      <c r="AG136" s="132"/>
      <c r="AH136" s="132"/>
      <c r="AI136" s="132"/>
      <c r="AJ136" s="132" t="s">
        <v>94</v>
      </c>
      <c r="AK136" s="132"/>
      <c r="AL136" s="132"/>
      <c r="AM136" s="132"/>
      <c r="AN136" s="132" t="s">
        <v>4</v>
      </c>
      <c r="AO136" s="132"/>
      <c r="AP136" s="132"/>
      <c r="AQ136" s="132" t="s">
        <v>45</v>
      </c>
      <c r="AR136" s="132"/>
      <c r="AS136" s="132"/>
      <c r="AT136" s="13"/>
      <c r="AU136" s="12">
        <f t="shared" si="31"/>
        <v>0</v>
      </c>
      <c r="AV136" s="2">
        <f t="shared" si="22"/>
        <v>0</v>
      </c>
      <c r="AW136" s="2">
        <f t="shared" si="23"/>
        <v>0</v>
      </c>
      <c r="AX136" s="2">
        <f t="shared" si="24"/>
        <v>0</v>
      </c>
      <c r="AY136" s="2">
        <f t="shared" si="25"/>
        <v>0</v>
      </c>
      <c r="AZ136" s="2">
        <f t="shared" si="26"/>
        <v>0</v>
      </c>
      <c r="BA136" s="2">
        <f t="shared" si="27"/>
        <v>0</v>
      </c>
      <c r="BB136" s="2">
        <f t="shared" si="28"/>
        <v>0</v>
      </c>
      <c r="BC136" s="2">
        <f t="shared" si="29"/>
        <v>0</v>
      </c>
      <c r="BD136" s="2">
        <f t="shared" si="30"/>
        <v>0</v>
      </c>
    </row>
    <row r="137" spans="2:56">
      <c r="B137" s="10"/>
      <c r="C137" s="130" t="s">
        <v>101</v>
      </c>
      <c r="D137" s="130"/>
      <c r="E137" s="130"/>
      <c r="F137" s="130"/>
      <c r="G137" s="130"/>
      <c r="H137" s="130"/>
      <c r="I137" s="130"/>
      <c r="J137" s="130"/>
      <c r="K137" s="130"/>
      <c r="L137" s="130"/>
      <c r="M137" s="130"/>
      <c r="N137" s="130"/>
      <c r="O137" s="130"/>
      <c r="P137" s="130"/>
      <c r="Q137" s="131"/>
      <c r="R137" s="131"/>
      <c r="S137" s="131"/>
      <c r="T137" s="131"/>
      <c r="U137" s="132">
        <v>1</v>
      </c>
      <c r="V137" s="132"/>
      <c r="W137" s="132"/>
      <c r="X137" s="132"/>
      <c r="Y137" s="132"/>
      <c r="Z137" s="132"/>
      <c r="AA137" s="132"/>
      <c r="AB137" s="132" t="s">
        <v>93</v>
      </c>
      <c r="AC137" s="132"/>
      <c r="AD137" s="132"/>
      <c r="AE137" s="132"/>
      <c r="AF137" s="132">
        <v>0</v>
      </c>
      <c r="AG137" s="132"/>
      <c r="AH137" s="132"/>
      <c r="AI137" s="132"/>
      <c r="AJ137" s="132" t="s">
        <v>94</v>
      </c>
      <c r="AK137" s="132"/>
      <c r="AL137" s="132"/>
      <c r="AM137" s="132"/>
      <c r="AN137" s="132" t="s">
        <v>4</v>
      </c>
      <c r="AO137" s="132"/>
      <c r="AP137" s="132"/>
      <c r="AQ137" s="132" t="s">
        <v>45</v>
      </c>
      <c r="AR137" s="132"/>
      <c r="AS137" s="132"/>
      <c r="AT137" s="13"/>
      <c r="AU137" s="12">
        <f t="shared" si="31"/>
        <v>0</v>
      </c>
      <c r="AV137" s="2">
        <f t="shared" si="22"/>
        <v>0</v>
      </c>
      <c r="AW137" s="2">
        <f t="shared" si="23"/>
        <v>0</v>
      </c>
      <c r="AX137" s="2">
        <f t="shared" si="24"/>
        <v>0</v>
      </c>
      <c r="AY137" s="2">
        <f t="shared" si="25"/>
        <v>0</v>
      </c>
      <c r="AZ137" s="2">
        <f t="shared" si="26"/>
        <v>0</v>
      </c>
      <c r="BA137" s="2">
        <f t="shared" si="27"/>
        <v>0</v>
      </c>
      <c r="BB137" s="2">
        <f t="shared" si="28"/>
        <v>0</v>
      </c>
      <c r="BC137" s="2">
        <f t="shared" si="29"/>
        <v>0</v>
      </c>
      <c r="BD137" s="2">
        <f t="shared" si="30"/>
        <v>0</v>
      </c>
    </row>
    <row r="138" spans="2:56">
      <c r="B138" s="10"/>
      <c r="C138" s="130" t="s">
        <v>102</v>
      </c>
      <c r="D138" s="130"/>
      <c r="E138" s="130"/>
      <c r="F138" s="130"/>
      <c r="G138" s="130"/>
      <c r="H138" s="130"/>
      <c r="I138" s="130"/>
      <c r="J138" s="130"/>
      <c r="K138" s="130"/>
      <c r="L138" s="130"/>
      <c r="M138" s="130"/>
      <c r="N138" s="130"/>
      <c r="O138" s="130"/>
      <c r="P138" s="130"/>
      <c r="Q138" s="131"/>
      <c r="R138" s="131"/>
      <c r="S138" s="131"/>
      <c r="T138" s="131"/>
      <c r="U138" s="132">
        <v>1</v>
      </c>
      <c r="V138" s="132"/>
      <c r="W138" s="132"/>
      <c r="X138" s="132"/>
      <c r="Y138" s="132"/>
      <c r="Z138" s="132"/>
      <c r="AA138" s="132"/>
      <c r="AB138" s="132" t="s">
        <v>93</v>
      </c>
      <c r="AC138" s="132"/>
      <c r="AD138" s="132"/>
      <c r="AE138" s="132"/>
      <c r="AF138" s="132">
        <v>0</v>
      </c>
      <c r="AG138" s="132"/>
      <c r="AH138" s="132"/>
      <c r="AI138" s="132"/>
      <c r="AJ138" s="132" t="s">
        <v>94</v>
      </c>
      <c r="AK138" s="132"/>
      <c r="AL138" s="132"/>
      <c r="AM138" s="132"/>
      <c r="AN138" s="132" t="s">
        <v>4</v>
      </c>
      <c r="AO138" s="132"/>
      <c r="AP138" s="132"/>
      <c r="AQ138" s="132" t="s">
        <v>45</v>
      </c>
      <c r="AR138" s="132"/>
      <c r="AS138" s="132"/>
      <c r="AT138" s="13"/>
      <c r="AU138" s="12">
        <f t="shared" si="31"/>
        <v>0</v>
      </c>
      <c r="AV138" s="2">
        <f t="shared" si="22"/>
        <v>0</v>
      </c>
      <c r="AW138" s="2">
        <f t="shared" si="23"/>
        <v>0</v>
      </c>
      <c r="AX138" s="2">
        <f t="shared" si="24"/>
        <v>0</v>
      </c>
      <c r="AY138" s="2">
        <f t="shared" si="25"/>
        <v>0</v>
      </c>
      <c r="AZ138" s="2">
        <f t="shared" si="26"/>
        <v>0</v>
      </c>
      <c r="BA138" s="2">
        <f t="shared" si="27"/>
        <v>0</v>
      </c>
      <c r="BB138" s="2">
        <f t="shared" si="28"/>
        <v>0</v>
      </c>
      <c r="BC138" s="2">
        <f t="shared" si="29"/>
        <v>0</v>
      </c>
      <c r="BD138" s="2">
        <f t="shared" si="30"/>
        <v>0</v>
      </c>
    </row>
    <row r="139" spans="2:56">
      <c r="B139" s="10"/>
      <c r="C139" s="130" t="s">
        <v>103</v>
      </c>
      <c r="D139" s="130"/>
      <c r="E139" s="130"/>
      <c r="F139" s="130"/>
      <c r="G139" s="130"/>
      <c r="H139" s="130"/>
      <c r="I139" s="130"/>
      <c r="J139" s="130"/>
      <c r="K139" s="130"/>
      <c r="L139" s="130"/>
      <c r="M139" s="130"/>
      <c r="N139" s="130"/>
      <c r="O139" s="130"/>
      <c r="P139" s="130"/>
      <c r="Q139" s="131"/>
      <c r="R139" s="131"/>
      <c r="S139" s="131"/>
      <c r="T139" s="131"/>
      <c r="U139" s="132">
        <v>1</v>
      </c>
      <c r="V139" s="132"/>
      <c r="W139" s="132"/>
      <c r="X139" s="132"/>
      <c r="Y139" s="132"/>
      <c r="Z139" s="132"/>
      <c r="AA139" s="132"/>
      <c r="AB139" s="132" t="s">
        <v>93</v>
      </c>
      <c r="AC139" s="132"/>
      <c r="AD139" s="132"/>
      <c r="AE139" s="132"/>
      <c r="AF139" s="132">
        <v>0</v>
      </c>
      <c r="AG139" s="132"/>
      <c r="AH139" s="132"/>
      <c r="AI139" s="132"/>
      <c r="AJ139" s="132" t="s">
        <v>94</v>
      </c>
      <c r="AK139" s="132"/>
      <c r="AL139" s="132"/>
      <c r="AM139" s="132"/>
      <c r="AN139" s="132" t="s">
        <v>4</v>
      </c>
      <c r="AO139" s="132"/>
      <c r="AP139" s="132"/>
      <c r="AQ139" s="132" t="s">
        <v>45</v>
      </c>
      <c r="AR139" s="132"/>
      <c r="AS139" s="132"/>
      <c r="AT139" s="13"/>
      <c r="AU139" s="12">
        <f t="shared" si="31"/>
        <v>0</v>
      </c>
      <c r="AV139" s="2">
        <f t="shared" si="22"/>
        <v>0</v>
      </c>
      <c r="AW139" s="2">
        <f t="shared" si="23"/>
        <v>0</v>
      </c>
      <c r="AX139" s="2">
        <f t="shared" si="24"/>
        <v>0</v>
      </c>
      <c r="AY139" s="2">
        <f t="shared" si="25"/>
        <v>0</v>
      </c>
      <c r="AZ139" s="2">
        <f t="shared" si="26"/>
        <v>0</v>
      </c>
      <c r="BA139" s="2">
        <f t="shared" si="27"/>
        <v>0</v>
      </c>
      <c r="BB139" s="2">
        <f t="shared" si="28"/>
        <v>0</v>
      </c>
      <c r="BC139" s="2">
        <f t="shared" si="29"/>
        <v>0</v>
      </c>
      <c r="BD139" s="2">
        <f t="shared" si="30"/>
        <v>0</v>
      </c>
    </row>
    <row r="140" spans="2:56">
      <c r="B140" s="10"/>
      <c r="C140" s="130" t="s">
        <v>104</v>
      </c>
      <c r="D140" s="130"/>
      <c r="E140" s="130"/>
      <c r="F140" s="130"/>
      <c r="G140" s="130"/>
      <c r="H140" s="130"/>
      <c r="I140" s="130"/>
      <c r="J140" s="130"/>
      <c r="K140" s="130"/>
      <c r="L140" s="130"/>
      <c r="M140" s="130"/>
      <c r="N140" s="130"/>
      <c r="O140" s="130"/>
      <c r="P140" s="130"/>
      <c r="Q140" s="131"/>
      <c r="R140" s="131"/>
      <c r="S140" s="131"/>
      <c r="T140" s="131"/>
      <c r="U140" s="132">
        <v>1</v>
      </c>
      <c r="V140" s="132"/>
      <c r="W140" s="132"/>
      <c r="X140" s="132"/>
      <c r="Y140" s="132"/>
      <c r="Z140" s="132"/>
      <c r="AA140" s="132"/>
      <c r="AB140" s="132" t="s">
        <v>93</v>
      </c>
      <c r="AC140" s="132"/>
      <c r="AD140" s="132"/>
      <c r="AE140" s="132"/>
      <c r="AF140" s="132">
        <v>0</v>
      </c>
      <c r="AG140" s="132"/>
      <c r="AH140" s="132"/>
      <c r="AI140" s="132"/>
      <c r="AJ140" s="132" t="s">
        <v>94</v>
      </c>
      <c r="AK140" s="132"/>
      <c r="AL140" s="132"/>
      <c r="AM140" s="132"/>
      <c r="AN140" s="132" t="s">
        <v>4</v>
      </c>
      <c r="AO140" s="132"/>
      <c r="AP140" s="132"/>
      <c r="AQ140" s="132" t="s">
        <v>45</v>
      </c>
      <c r="AR140" s="132"/>
      <c r="AS140" s="132"/>
      <c r="AT140" s="13"/>
      <c r="AU140" s="12">
        <f t="shared" si="31"/>
        <v>0</v>
      </c>
      <c r="AV140" s="2">
        <f t="shared" si="22"/>
        <v>0</v>
      </c>
      <c r="AW140" s="2">
        <f t="shared" si="23"/>
        <v>0</v>
      </c>
      <c r="AX140" s="2">
        <f t="shared" si="24"/>
        <v>0</v>
      </c>
      <c r="AY140" s="2">
        <f t="shared" si="25"/>
        <v>0</v>
      </c>
      <c r="AZ140" s="2">
        <f t="shared" si="26"/>
        <v>0</v>
      </c>
      <c r="BA140" s="2">
        <f t="shared" si="27"/>
        <v>0</v>
      </c>
      <c r="BB140" s="2">
        <f t="shared" si="28"/>
        <v>0</v>
      </c>
      <c r="BC140" s="2">
        <f t="shared" si="29"/>
        <v>0</v>
      </c>
      <c r="BD140" s="2">
        <f t="shared" si="30"/>
        <v>0</v>
      </c>
    </row>
    <row r="141" spans="2:56">
      <c r="B141" s="10"/>
      <c r="C141" s="130" t="s">
        <v>105</v>
      </c>
      <c r="D141" s="130"/>
      <c r="E141" s="130"/>
      <c r="F141" s="130"/>
      <c r="G141" s="130"/>
      <c r="H141" s="130"/>
      <c r="I141" s="130"/>
      <c r="J141" s="130"/>
      <c r="K141" s="130"/>
      <c r="L141" s="130"/>
      <c r="M141" s="130"/>
      <c r="N141" s="130"/>
      <c r="O141" s="130"/>
      <c r="P141" s="130"/>
      <c r="Q141" s="131"/>
      <c r="R141" s="131"/>
      <c r="S141" s="131"/>
      <c r="T141" s="131"/>
      <c r="U141" s="132">
        <v>1</v>
      </c>
      <c r="V141" s="132"/>
      <c r="W141" s="132"/>
      <c r="X141" s="132"/>
      <c r="Y141" s="132"/>
      <c r="Z141" s="132"/>
      <c r="AA141" s="132"/>
      <c r="AB141" s="132" t="s">
        <v>93</v>
      </c>
      <c r="AC141" s="132"/>
      <c r="AD141" s="132"/>
      <c r="AE141" s="132"/>
      <c r="AF141" s="132">
        <v>0</v>
      </c>
      <c r="AG141" s="132"/>
      <c r="AH141" s="132"/>
      <c r="AI141" s="132"/>
      <c r="AJ141" s="132" t="s">
        <v>94</v>
      </c>
      <c r="AK141" s="132"/>
      <c r="AL141" s="132"/>
      <c r="AM141" s="132"/>
      <c r="AN141" s="132" t="s">
        <v>4</v>
      </c>
      <c r="AO141" s="132"/>
      <c r="AP141" s="132"/>
      <c r="AQ141" s="132" t="s">
        <v>45</v>
      </c>
      <c r="AR141" s="132"/>
      <c r="AS141" s="132"/>
      <c r="AT141" s="13"/>
      <c r="AU141" s="12">
        <f t="shared" si="31"/>
        <v>0</v>
      </c>
      <c r="AV141" s="2">
        <f t="shared" si="22"/>
        <v>0</v>
      </c>
      <c r="AW141" s="2">
        <f t="shared" si="23"/>
        <v>0</v>
      </c>
      <c r="AX141" s="2">
        <f t="shared" si="24"/>
        <v>0</v>
      </c>
      <c r="AY141" s="2">
        <f t="shared" si="25"/>
        <v>0</v>
      </c>
      <c r="AZ141" s="2">
        <f t="shared" si="26"/>
        <v>0</v>
      </c>
      <c r="BA141" s="2">
        <f t="shared" si="27"/>
        <v>0</v>
      </c>
      <c r="BB141" s="2">
        <f t="shared" si="28"/>
        <v>0</v>
      </c>
      <c r="BC141" s="2">
        <f t="shared" si="29"/>
        <v>0</v>
      </c>
      <c r="BD141" s="2">
        <f t="shared" si="30"/>
        <v>0</v>
      </c>
    </row>
    <row r="142" spans="2:56">
      <c r="B142" s="10"/>
      <c r="C142" s="130" t="s">
        <v>106</v>
      </c>
      <c r="D142" s="130"/>
      <c r="E142" s="130"/>
      <c r="F142" s="130"/>
      <c r="G142" s="130"/>
      <c r="H142" s="130"/>
      <c r="I142" s="130"/>
      <c r="J142" s="130"/>
      <c r="K142" s="130"/>
      <c r="L142" s="130"/>
      <c r="M142" s="130"/>
      <c r="N142" s="130"/>
      <c r="O142" s="130"/>
      <c r="P142" s="130"/>
      <c r="Q142" s="131"/>
      <c r="R142" s="131"/>
      <c r="S142" s="131"/>
      <c r="T142" s="131"/>
      <c r="U142" s="132">
        <v>1</v>
      </c>
      <c r="V142" s="132"/>
      <c r="W142" s="132"/>
      <c r="X142" s="132"/>
      <c r="Y142" s="132"/>
      <c r="Z142" s="132"/>
      <c r="AA142" s="132"/>
      <c r="AB142" s="132" t="s">
        <v>93</v>
      </c>
      <c r="AC142" s="132"/>
      <c r="AD142" s="132"/>
      <c r="AE142" s="132"/>
      <c r="AF142" s="132">
        <v>0</v>
      </c>
      <c r="AG142" s="132"/>
      <c r="AH142" s="132"/>
      <c r="AI142" s="132"/>
      <c r="AJ142" s="132" t="s">
        <v>94</v>
      </c>
      <c r="AK142" s="132"/>
      <c r="AL142" s="132"/>
      <c r="AM142" s="132"/>
      <c r="AN142" s="132" t="s">
        <v>4</v>
      </c>
      <c r="AO142" s="132"/>
      <c r="AP142" s="132"/>
      <c r="AQ142" s="132" t="s">
        <v>45</v>
      </c>
      <c r="AR142" s="132"/>
      <c r="AS142" s="132"/>
      <c r="AT142" s="13"/>
      <c r="AU142" s="12">
        <f t="shared" si="31"/>
        <v>0</v>
      </c>
      <c r="AV142" s="2">
        <f t="shared" si="22"/>
        <v>0</v>
      </c>
      <c r="AW142" s="2">
        <f t="shared" si="23"/>
        <v>0</v>
      </c>
      <c r="AX142" s="2">
        <f t="shared" si="24"/>
        <v>0</v>
      </c>
      <c r="AY142" s="2">
        <f t="shared" si="25"/>
        <v>0</v>
      </c>
      <c r="AZ142" s="2">
        <f t="shared" si="26"/>
        <v>0</v>
      </c>
      <c r="BA142" s="2">
        <f t="shared" si="27"/>
        <v>0</v>
      </c>
      <c r="BB142" s="2">
        <f t="shared" si="28"/>
        <v>0</v>
      </c>
      <c r="BC142" s="2">
        <f t="shared" si="29"/>
        <v>0</v>
      </c>
      <c r="BD142" s="2">
        <f t="shared" si="30"/>
        <v>0</v>
      </c>
    </row>
    <row r="143" spans="2:56">
      <c r="B143" s="10"/>
      <c r="C143" s="130" t="s">
        <v>105</v>
      </c>
      <c r="D143" s="130"/>
      <c r="E143" s="130"/>
      <c r="F143" s="130"/>
      <c r="G143" s="130"/>
      <c r="H143" s="130"/>
      <c r="I143" s="130"/>
      <c r="J143" s="130"/>
      <c r="K143" s="130"/>
      <c r="L143" s="130"/>
      <c r="M143" s="130"/>
      <c r="N143" s="130"/>
      <c r="O143" s="130"/>
      <c r="P143" s="130"/>
      <c r="Q143" s="131"/>
      <c r="R143" s="131"/>
      <c r="S143" s="131"/>
      <c r="T143" s="131"/>
      <c r="U143" s="132">
        <v>1</v>
      </c>
      <c r="V143" s="132"/>
      <c r="W143" s="132"/>
      <c r="X143" s="132"/>
      <c r="Y143" s="132"/>
      <c r="Z143" s="132"/>
      <c r="AA143" s="132"/>
      <c r="AB143" s="132" t="s">
        <v>93</v>
      </c>
      <c r="AC143" s="132"/>
      <c r="AD143" s="132"/>
      <c r="AE143" s="132"/>
      <c r="AF143" s="132">
        <v>0</v>
      </c>
      <c r="AG143" s="132"/>
      <c r="AH143" s="132"/>
      <c r="AI143" s="132"/>
      <c r="AJ143" s="132" t="s">
        <v>94</v>
      </c>
      <c r="AK143" s="132"/>
      <c r="AL143" s="132"/>
      <c r="AM143" s="132"/>
      <c r="AN143" s="132" t="s">
        <v>4</v>
      </c>
      <c r="AO143" s="132"/>
      <c r="AP143" s="132"/>
      <c r="AQ143" s="132" t="s">
        <v>45</v>
      </c>
      <c r="AR143" s="132"/>
      <c r="AS143" s="132"/>
      <c r="AT143" s="13"/>
      <c r="AU143" s="12">
        <f t="shared" si="31"/>
        <v>0</v>
      </c>
      <c r="AV143" s="2">
        <f t="shared" si="22"/>
        <v>0</v>
      </c>
      <c r="AW143" s="2">
        <f t="shared" si="23"/>
        <v>0</v>
      </c>
      <c r="AX143" s="2">
        <f t="shared" si="24"/>
        <v>0</v>
      </c>
      <c r="AY143" s="2">
        <f t="shared" si="25"/>
        <v>0</v>
      </c>
      <c r="AZ143" s="2">
        <f t="shared" si="26"/>
        <v>0</v>
      </c>
      <c r="BA143" s="2">
        <f t="shared" si="27"/>
        <v>0</v>
      </c>
      <c r="BB143" s="2">
        <f t="shared" si="28"/>
        <v>0</v>
      </c>
      <c r="BC143" s="2">
        <f t="shared" si="29"/>
        <v>0</v>
      </c>
      <c r="BD143" s="2">
        <f t="shared" si="30"/>
        <v>0</v>
      </c>
    </row>
    <row r="144" spans="2:56">
      <c r="B144" s="10"/>
      <c r="C144" s="130" t="s">
        <v>107</v>
      </c>
      <c r="D144" s="130"/>
      <c r="E144" s="130"/>
      <c r="F144" s="130"/>
      <c r="G144" s="130"/>
      <c r="H144" s="130"/>
      <c r="I144" s="130"/>
      <c r="J144" s="130"/>
      <c r="K144" s="130"/>
      <c r="L144" s="130"/>
      <c r="M144" s="130"/>
      <c r="N144" s="130"/>
      <c r="O144" s="130"/>
      <c r="P144" s="130"/>
      <c r="Q144" s="131"/>
      <c r="R144" s="131"/>
      <c r="S144" s="131"/>
      <c r="T144" s="131"/>
      <c r="U144" s="132">
        <v>1</v>
      </c>
      <c r="V144" s="132"/>
      <c r="W144" s="132"/>
      <c r="X144" s="132"/>
      <c r="Y144" s="132"/>
      <c r="Z144" s="132"/>
      <c r="AA144" s="132"/>
      <c r="AB144" s="132" t="s">
        <v>93</v>
      </c>
      <c r="AC144" s="132"/>
      <c r="AD144" s="132"/>
      <c r="AE144" s="132"/>
      <c r="AF144" s="132">
        <v>0</v>
      </c>
      <c r="AG144" s="132"/>
      <c r="AH144" s="132"/>
      <c r="AI144" s="132"/>
      <c r="AJ144" s="132" t="s">
        <v>94</v>
      </c>
      <c r="AK144" s="132"/>
      <c r="AL144" s="132"/>
      <c r="AM144" s="132"/>
      <c r="AN144" s="132" t="s">
        <v>4</v>
      </c>
      <c r="AO144" s="132"/>
      <c r="AP144" s="132"/>
      <c r="AQ144" s="132" t="s">
        <v>45</v>
      </c>
      <c r="AR144" s="132"/>
      <c r="AS144" s="132"/>
      <c r="AT144" s="13"/>
      <c r="AU144" s="12">
        <f t="shared" si="31"/>
        <v>0</v>
      </c>
      <c r="AV144" s="2">
        <f t="shared" si="22"/>
        <v>0</v>
      </c>
      <c r="AW144" s="2">
        <f t="shared" si="23"/>
        <v>0</v>
      </c>
      <c r="AX144" s="2">
        <f t="shared" si="24"/>
        <v>0</v>
      </c>
      <c r="AY144" s="2">
        <f t="shared" si="25"/>
        <v>0</v>
      </c>
      <c r="AZ144" s="2">
        <f t="shared" si="26"/>
        <v>0</v>
      </c>
      <c r="BA144" s="2">
        <f t="shared" si="27"/>
        <v>0</v>
      </c>
      <c r="BB144" s="2">
        <f t="shared" si="28"/>
        <v>0</v>
      </c>
      <c r="BC144" s="2">
        <f t="shared" si="29"/>
        <v>0</v>
      </c>
      <c r="BD144" s="2">
        <f t="shared" si="30"/>
        <v>0</v>
      </c>
    </row>
    <row r="145" spans="2:56">
      <c r="B145" s="10"/>
      <c r="C145" s="21"/>
      <c r="D145" s="21"/>
      <c r="E145" s="21"/>
      <c r="F145" s="21"/>
      <c r="G145" s="21"/>
      <c r="H145" s="21"/>
      <c r="I145" s="21"/>
      <c r="J145" s="21"/>
      <c r="K145" s="21"/>
      <c r="L145" s="21"/>
      <c r="M145" s="21"/>
      <c r="N145" s="21"/>
      <c r="O145" s="21"/>
      <c r="P145" s="12" t="s">
        <v>79</v>
      </c>
      <c r="Q145" s="151">
        <f>SUM(AU129:AU144)/1024</f>
        <v>0</v>
      </c>
      <c r="R145" s="151"/>
      <c r="S145" s="151"/>
      <c r="T145" s="151"/>
      <c r="U145" s="12" t="s">
        <v>54</v>
      </c>
      <c r="V145" s="22"/>
      <c r="W145" s="22"/>
      <c r="X145" s="22"/>
      <c r="Y145" s="22"/>
      <c r="Z145" s="22"/>
      <c r="AA145" s="22"/>
      <c r="AB145" s="22"/>
      <c r="AC145" s="22"/>
      <c r="AD145" s="22"/>
      <c r="AE145" s="22"/>
      <c r="AF145" s="21"/>
      <c r="AG145" s="22"/>
      <c r="AH145" s="22"/>
      <c r="AI145" s="22"/>
      <c r="AJ145" s="22"/>
      <c r="AK145" s="22"/>
      <c r="AL145" s="22"/>
      <c r="AM145" s="22"/>
      <c r="AN145" s="22"/>
      <c r="AO145" s="12"/>
      <c r="AP145" s="12"/>
      <c r="AQ145" s="12"/>
      <c r="AR145" s="12"/>
      <c r="AS145" s="12"/>
      <c r="AT145" s="13"/>
      <c r="AU145" s="12"/>
    </row>
    <row r="146" spans="2:56">
      <c r="B146" s="10"/>
      <c r="C146" s="21"/>
      <c r="D146" s="21"/>
      <c r="E146" s="21"/>
      <c r="F146" s="21"/>
      <c r="G146" s="21"/>
      <c r="H146" s="21"/>
      <c r="I146" s="21"/>
      <c r="J146" s="21"/>
      <c r="K146" s="21"/>
      <c r="L146" s="21"/>
      <c r="M146" s="21"/>
      <c r="N146" s="21"/>
      <c r="O146" s="21"/>
      <c r="P146" s="12"/>
      <c r="Q146" s="48"/>
      <c r="R146" s="48"/>
      <c r="S146" s="48"/>
      <c r="T146" s="48"/>
      <c r="U146" s="12"/>
      <c r="V146" s="22"/>
      <c r="W146" s="22"/>
      <c r="X146" s="22"/>
      <c r="Y146" s="22"/>
      <c r="Z146" s="22"/>
      <c r="AA146" s="22"/>
      <c r="AB146" s="22"/>
      <c r="AC146" s="22"/>
      <c r="AD146" s="22"/>
      <c r="AE146" s="22"/>
      <c r="AF146" s="21"/>
      <c r="AG146" s="22"/>
      <c r="AH146" s="22"/>
      <c r="AI146" s="22"/>
      <c r="AJ146" s="22"/>
      <c r="AK146" s="22"/>
      <c r="AL146" s="22"/>
      <c r="AM146" s="22"/>
      <c r="AN146" s="22"/>
      <c r="AO146" s="12"/>
      <c r="AP146" s="12"/>
      <c r="AQ146" s="12"/>
      <c r="AR146" s="12"/>
      <c r="AS146" s="12"/>
      <c r="AT146" s="13"/>
      <c r="AU146" s="12"/>
    </row>
    <row r="147" spans="2:56" ht="109.5" customHeight="1">
      <c r="B147" s="10"/>
      <c r="C147" s="120" t="s">
        <v>147</v>
      </c>
      <c r="D147" s="120"/>
      <c r="E147" s="120"/>
      <c r="F147" s="120"/>
      <c r="G147" s="120"/>
      <c r="H147" s="120"/>
      <c r="I147" s="120"/>
      <c r="J147" s="120"/>
      <c r="K147" s="120"/>
      <c r="L147" s="120"/>
      <c r="M147" s="120"/>
      <c r="N147" s="120"/>
      <c r="O147" s="120"/>
      <c r="P147" s="120"/>
      <c r="Q147" s="161" t="s">
        <v>110</v>
      </c>
      <c r="R147" s="161"/>
      <c r="S147" s="161"/>
      <c r="T147" s="161"/>
      <c r="U147" s="153" t="s">
        <v>112</v>
      </c>
      <c r="V147" s="153"/>
      <c r="W147" s="153"/>
      <c r="X147" s="153" t="s">
        <v>108</v>
      </c>
      <c r="Y147" s="153"/>
      <c r="Z147" s="153"/>
      <c r="AA147" s="153"/>
      <c r="AB147" s="153" t="s">
        <v>158</v>
      </c>
      <c r="AC147" s="154"/>
      <c r="AD147" s="154"/>
      <c r="AE147" s="154"/>
      <c r="AF147" s="153" t="s">
        <v>113</v>
      </c>
      <c r="AG147" s="153"/>
      <c r="AH147" s="153"/>
      <c r="AI147" s="153"/>
      <c r="AJ147" s="22"/>
      <c r="AK147" s="22"/>
      <c r="AL147" s="22"/>
      <c r="AM147" s="22"/>
      <c r="AN147" s="22"/>
      <c r="AO147" s="12"/>
      <c r="AP147" s="12"/>
      <c r="AQ147" s="12"/>
      <c r="AR147" s="12"/>
      <c r="AS147" s="12"/>
      <c r="AT147" s="13"/>
      <c r="AU147" s="12"/>
    </row>
    <row r="148" spans="2:56" ht="24" customHeight="1">
      <c r="B148" s="10"/>
      <c r="C148" s="120"/>
      <c r="D148" s="120"/>
      <c r="E148" s="120"/>
      <c r="F148" s="120"/>
      <c r="G148" s="120"/>
      <c r="H148" s="120"/>
      <c r="I148" s="120"/>
      <c r="J148" s="120"/>
      <c r="K148" s="120"/>
      <c r="L148" s="120"/>
      <c r="M148" s="120"/>
      <c r="N148" s="120"/>
      <c r="O148" s="120"/>
      <c r="P148" s="120"/>
      <c r="Q148" s="152" t="s">
        <v>78</v>
      </c>
      <c r="R148" s="136"/>
      <c r="S148" s="136"/>
      <c r="T148" s="136"/>
      <c r="U148" s="162"/>
      <c r="V148" s="162"/>
      <c r="W148" s="162"/>
      <c r="X148" s="137" t="s">
        <v>7</v>
      </c>
      <c r="Y148" s="137"/>
      <c r="Z148" s="137"/>
      <c r="AA148" s="137"/>
      <c r="AB148" s="136" t="s">
        <v>0</v>
      </c>
      <c r="AC148" s="136"/>
      <c r="AD148" s="136"/>
      <c r="AE148" s="136"/>
      <c r="AF148" s="152" t="s">
        <v>44</v>
      </c>
      <c r="AG148" s="136"/>
      <c r="AH148" s="136"/>
      <c r="AI148" s="136"/>
      <c r="AJ148" s="23"/>
      <c r="AK148" s="23"/>
      <c r="AL148" s="23"/>
      <c r="AM148" s="23"/>
      <c r="AN148" s="12"/>
      <c r="AO148" s="12"/>
      <c r="AP148" s="12"/>
      <c r="AQ148" s="12"/>
      <c r="AR148" s="12"/>
      <c r="AS148" s="12"/>
      <c r="AT148" s="13"/>
      <c r="AU148" s="12"/>
      <c r="AV148" s="14"/>
      <c r="AW148" s="14"/>
      <c r="AX148" s="14"/>
    </row>
    <row r="149" spans="2:56">
      <c r="B149" s="10"/>
      <c r="C149" s="130" t="s">
        <v>9</v>
      </c>
      <c r="D149" s="130"/>
      <c r="E149" s="130"/>
      <c r="F149" s="130"/>
      <c r="G149" s="130"/>
      <c r="H149" s="130"/>
      <c r="I149" s="130"/>
      <c r="J149" s="130"/>
      <c r="K149" s="130"/>
      <c r="L149" s="130"/>
      <c r="M149" s="130"/>
      <c r="N149" s="130"/>
      <c r="O149" s="130"/>
      <c r="P149" s="130"/>
      <c r="Q149" s="131"/>
      <c r="R149" s="131"/>
      <c r="S149" s="131"/>
      <c r="T149" s="131"/>
      <c r="U149" s="132"/>
      <c r="V149" s="132"/>
      <c r="W149" s="132"/>
      <c r="X149" s="133"/>
      <c r="Y149" s="133"/>
      <c r="Z149" s="133"/>
      <c r="AA149" s="133"/>
      <c r="AB149" s="131" t="s">
        <v>4</v>
      </c>
      <c r="AC149" s="131"/>
      <c r="AD149" s="131"/>
      <c r="AE149" s="131"/>
      <c r="AF149" s="131" t="s">
        <v>81</v>
      </c>
      <c r="AG149" s="131"/>
      <c r="AH149" s="131"/>
      <c r="AI149" s="131"/>
      <c r="AJ149" s="23"/>
      <c r="AK149" s="23"/>
      <c r="AL149" s="23"/>
      <c r="AM149" s="23"/>
      <c r="AN149" s="12"/>
      <c r="AO149" s="12"/>
      <c r="AP149" s="12"/>
      <c r="AQ149" s="12"/>
      <c r="AR149" s="12"/>
      <c r="AS149" s="12"/>
      <c r="AT149" s="13"/>
      <c r="AU149" s="12">
        <f>Q149</f>
        <v>0</v>
      </c>
      <c r="AV149" s="2">
        <f t="shared" ref="AV149:AV164" si="32">IF(AB149="する",Q149*$V$83,Q149)</f>
        <v>0</v>
      </c>
      <c r="AW149" s="2">
        <f t="shared" ref="AW149:AW164" si="33">AV149*IF($AF$149="Cat6",$AX$81,1)</f>
        <v>0</v>
      </c>
      <c r="AX149" s="2">
        <f>AW149</f>
        <v>0</v>
      </c>
      <c r="BD149" s="2">
        <f t="shared" ref="BD149:BD164" si="34">IF(AB149="する",IF(X149&gt;0,AU149*(X149+31)*$V$80,0),AU149*X149*$V$80)</f>
        <v>0</v>
      </c>
    </row>
    <row r="150" spans="2:56">
      <c r="B150" s="10"/>
      <c r="C150" s="130" t="s">
        <v>10</v>
      </c>
      <c r="D150" s="130"/>
      <c r="E150" s="130"/>
      <c r="F150" s="130"/>
      <c r="G150" s="130"/>
      <c r="H150" s="130"/>
      <c r="I150" s="130"/>
      <c r="J150" s="130"/>
      <c r="K150" s="130"/>
      <c r="L150" s="130"/>
      <c r="M150" s="130"/>
      <c r="N150" s="130"/>
      <c r="O150" s="130"/>
      <c r="P150" s="130"/>
      <c r="Q150" s="131"/>
      <c r="R150" s="131"/>
      <c r="S150" s="131"/>
      <c r="T150" s="131"/>
      <c r="U150" s="132"/>
      <c r="V150" s="132"/>
      <c r="W150" s="132"/>
      <c r="X150" s="133"/>
      <c r="Y150" s="133"/>
      <c r="Z150" s="133"/>
      <c r="AA150" s="133"/>
      <c r="AB150" s="131" t="s">
        <v>4</v>
      </c>
      <c r="AC150" s="131"/>
      <c r="AD150" s="131"/>
      <c r="AE150" s="131"/>
      <c r="AF150" s="131"/>
      <c r="AG150" s="131"/>
      <c r="AH150" s="131"/>
      <c r="AI150" s="131"/>
      <c r="AJ150" s="23"/>
      <c r="AK150" s="23"/>
      <c r="AL150" s="23"/>
      <c r="AM150" s="23"/>
      <c r="AN150" s="12"/>
      <c r="AO150" s="12"/>
      <c r="AP150" s="12"/>
      <c r="AQ150" s="12"/>
      <c r="AR150" s="12"/>
      <c r="AS150" s="12"/>
      <c r="AT150" s="13"/>
      <c r="AU150" s="12">
        <f t="shared" ref="AU150:AU164" si="35">Q150</f>
        <v>0</v>
      </c>
      <c r="AV150" s="2">
        <f t="shared" si="32"/>
        <v>0</v>
      </c>
      <c r="AW150" s="2">
        <f t="shared" si="33"/>
        <v>0</v>
      </c>
      <c r="AX150" s="2">
        <f t="shared" ref="AX150:AX164" si="36">AW150</f>
        <v>0</v>
      </c>
      <c r="BD150" s="2">
        <f t="shared" si="34"/>
        <v>0</v>
      </c>
    </row>
    <row r="151" spans="2:56">
      <c r="B151" s="10"/>
      <c r="C151" s="130" t="s">
        <v>11</v>
      </c>
      <c r="D151" s="130"/>
      <c r="E151" s="130"/>
      <c r="F151" s="130"/>
      <c r="G151" s="130"/>
      <c r="H151" s="130"/>
      <c r="I151" s="130"/>
      <c r="J151" s="130"/>
      <c r="K151" s="130"/>
      <c r="L151" s="130"/>
      <c r="M151" s="130"/>
      <c r="N151" s="130"/>
      <c r="O151" s="130"/>
      <c r="P151" s="130"/>
      <c r="Q151" s="131"/>
      <c r="R151" s="131"/>
      <c r="S151" s="131"/>
      <c r="T151" s="131"/>
      <c r="U151" s="132"/>
      <c r="V151" s="132"/>
      <c r="W151" s="132"/>
      <c r="X151" s="133"/>
      <c r="Y151" s="133"/>
      <c r="Z151" s="133"/>
      <c r="AA151" s="133"/>
      <c r="AB151" s="131" t="s">
        <v>4</v>
      </c>
      <c r="AC151" s="131"/>
      <c r="AD151" s="131"/>
      <c r="AE151" s="131"/>
      <c r="AF151" s="131"/>
      <c r="AG151" s="131"/>
      <c r="AH151" s="131"/>
      <c r="AI151" s="131"/>
      <c r="AJ151" s="23"/>
      <c r="AK151" s="23"/>
      <c r="AL151" s="23"/>
      <c r="AM151" s="23"/>
      <c r="AN151" s="12"/>
      <c r="AO151" s="12"/>
      <c r="AP151" s="12"/>
      <c r="AQ151" s="12"/>
      <c r="AR151" s="12"/>
      <c r="AS151" s="12"/>
      <c r="AT151" s="13"/>
      <c r="AU151" s="12">
        <f t="shared" si="35"/>
        <v>0</v>
      </c>
      <c r="AV151" s="2">
        <f t="shared" si="32"/>
        <v>0</v>
      </c>
      <c r="AW151" s="2">
        <f t="shared" si="33"/>
        <v>0</v>
      </c>
      <c r="AX151" s="2">
        <f t="shared" si="36"/>
        <v>0</v>
      </c>
      <c r="BD151" s="2">
        <f t="shared" si="34"/>
        <v>0</v>
      </c>
    </row>
    <row r="152" spans="2:56">
      <c r="B152" s="10"/>
      <c r="C152" s="130" t="s">
        <v>12</v>
      </c>
      <c r="D152" s="130"/>
      <c r="E152" s="130"/>
      <c r="F152" s="130"/>
      <c r="G152" s="130"/>
      <c r="H152" s="130"/>
      <c r="I152" s="130"/>
      <c r="J152" s="130"/>
      <c r="K152" s="130"/>
      <c r="L152" s="130"/>
      <c r="M152" s="130"/>
      <c r="N152" s="130"/>
      <c r="O152" s="130"/>
      <c r="P152" s="130"/>
      <c r="Q152" s="131"/>
      <c r="R152" s="131"/>
      <c r="S152" s="131"/>
      <c r="T152" s="131"/>
      <c r="U152" s="132"/>
      <c r="V152" s="132"/>
      <c r="W152" s="132"/>
      <c r="X152" s="133"/>
      <c r="Y152" s="133"/>
      <c r="Z152" s="133"/>
      <c r="AA152" s="133"/>
      <c r="AB152" s="131" t="s">
        <v>4</v>
      </c>
      <c r="AC152" s="131"/>
      <c r="AD152" s="131"/>
      <c r="AE152" s="131"/>
      <c r="AF152" s="131"/>
      <c r="AG152" s="131"/>
      <c r="AH152" s="131"/>
      <c r="AI152" s="131"/>
      <c r="AJ152" s="23"/>
      <c r="AK152" s="23"/>
      <c r="AL152" s="23"/>
      <c r="AM152" s="23"/>
      <c r="AN152" s="12"/>
      <c r="AO152" s="12"/>
      <c r="AP152" s="12"/>
      <c r="AQ152" s="12"/>
      <c r="AR152" s="12"/>
      <c r="AS152" s="12"/>
      <c r="AT152" s="13"/>
      <c r="AU152" s="12">
        <f t="shared" si="35"/>
        <v>0</v>
      </c>
      <c r="AV152" s="2">
        <f t="shared" si="32"/>
        <v>0</v>
      </c>
      <c r="AW152" s="2">
        <f t="shared" si="33"/>
        <v>0</v>
      </c>
      <c r="AX152" s="2">
        <f t="shared" si="36"/>
        <v>0</v>
      </c>
      <c r="BD152" s="2">
        <f t="shared" si="34"/>
        <v>0</v>
      </c>
    </row>
    <row r="153" spans="2:56">
      <c r="B153" s="10"/>
      <c r="C153" s="130" t="s">
        <v>13</v>
      </c>
      <c r="D153" s="130"/>
      <c r="E153" s="130"/>
      <c r="F153" s="130"/>
      <c r="G153" s="130"/>
      <c r="H153" s="130"/>
      <c r="I153" s="130"/>
      <c r="J153" s="130"/>
      <c r="K153" s="130"/>
      <c r="L153" s="130"/>
      <c r="M153" s="130"/>
      <c r="N153" s="130"/>
      <c r="O153" s="130"/>
      <c r="P153" s="130"/>
      <c r="Q153" s="131"/>
      <c r="R153" s="131"/>
      <c r="S153" s="131"/>
      <c r="T153" s="131"/>
      <c r="U153" s="132"/>
      <c r="V153" s="132"/>
      <c r="W153" s="132"/>
      <c r="X153" s="133"/>
      <c r="Y153" s="133"/>
      <c r="Z153" s="133"/>
      <c r="AA153" s="133"/>
      <c r="AB153" s="131" t="s">
        <v>4</v>
      </c>
      <c r="AC153" s="131"/>
      <c r="AD153" s="131"/>
      <c r="AE153" s="131"/>
      <c r="AF153" s="131"/>
      <c r="AG153" s="131"/>
      <c r="AH153" s="131"/>
      <c r="AI153" s="131"/>
      <c r="AJ153" s="23"/>
      <c r="AK153" s="23"/>
      <c r="AL153" s="23"/>
      <c r="AM153" s="23"/>
      <c r="AN153" s="12"/>
      <c r="AO153" s="12"/>
      <c r="AP153" s="12"/>
      <c r="AQ153" s="12"/>
      <c r="AR153" s="12"/>
      <c r="AS153" s="12"/>
      <c r="AT153" s="13"/>
      <c r="AU153" s="12">
        <f t="shared" si="35"/>
        <v>0</v>
      </c>
      <c r="AV153" s="2">
        <f t="shared" si="32"/>
        <v>0</v>
      </c>
      <c r="AW153" s="2">
        <f t="shared" si="33"/>
        <v>0</v>
      </c>
      <c r="AX153" s="2">
        <f t="shared" si="36"/>
        <v>0</v>
      </c>
      <c r="BD153" s="2">
        <f t="shared" si="34"/>
        <v>0</v>
      </c>
    </row>
    <row r="154" spans="2:56">
      <c r="B154" s="10"/>
      <c r="C154" s="130" t="s">
        <v>14</v>
      </c>
      <c r="D154" s="130"/>
      <c r="E154" s="130"/>
      <c r="F154" s="130"/>
      <c r="G154" s="130"/>
      <c r="H154" s="130"/>
      <c r="I154" s="130"/>
      <c r="J154" s="130"/>
      <c r="K154" s="130"/>
      <c r="L154" s="130"/>
      <c r="M154" s="130"/>
      <c r="N154" s="130"/>
      <c r="O154" s="130"/>
      <c r="P154" s="130"/>
      <c r="Q154" s="131"/>
      <c r="R154" s="131"/>
      <c r="S154" s="131"/>
      <c r="T154" s="131"/>
      <c r="U154" s="132"/>
      <c r="V154" s="132"/>
      <c r="W154" s="132"/>
      <c r="X154" s="133"/>
      <c r="Y154" s="133"/>
      <c r="Z154" s="133"/>
      <c r="AA154" s="133"/>
      <c r="AB154" s="131" t="s">
        <v>4</v>
      </c>
      <c r="AC154" s="131"/>
      <c r="AD154" s="131"/>
      <c r="AE154" s="131"/>
      <c r="AF154" s="131"/>
      <c r="AG154" s="131"/>
      <c r="AH154" s="131"/>
      <c r="AI154" s="131"/>
      <c r="AJ154" s="23"/>
      <c r="AK154" s="23"/>
      <c r="AL154" s="23"/>
      <c r="AM154" s="23"/>
      <c r="AN154" s="12"/>
      <c r="AO154" s="12"/>
      <c r="AP154" s="12"/>
      <c r="AQ154" s="12"/>
      <c r="AR154" s="12"/>
      <c r="AS154" s="12"/>
      <c r="AT154" s="13"/>
      <c r="AU154" s="12">
        <f t="shared" si="35"/>
        <v>0</v>
      </c>
      <c r="AV154" s="2">
        <f t="shared" si="32"/>
        <v>0</v>
      </c>
      <c r="AW154" s="2">
        <f t="shared" si="33"/>
        <v>0</v>
      </c>
      <c r="AX154" s="2">
        <f t="shared" si="36"/>
        <v>0</v>
      </c>
      <c r="BD154" s="2">
        <f t="shared" si="34"/>
        <v>0</v>
      </c>
    </row>
    <row r="155" spans="2:56">
      <c r="B155" s="10"/>
      <c r="C155" s="130" t="s">
        <v>15</v>
      </c>
      <c r="D155" s="130"/>
      <c r="E155" s="130"/>
      <c r="F155" s="130"/>
      <c r="G155" s="130"/>
      <c r="H155" s="130"/>
      <c r="I155" s="130"/>
      <c r="J155" s="130"/>
      <c r="K155" s="130"/>
      <c r="L155" s="130"/>
      <c r="M155" s="130"/>
      <c r="N155" s="130"/>
      <c r="O155" s="130"/>
      <c r="P155" s="130"/>
      <c r="Q155" s="131"/>
      <c r="R155" s="131"/>
      <c r="S155" s="131"/>
      <c r="T155" s="131"/>
      <c r="U155" s="132"/>
      <c r="V155" s="132"/>
      <c r="W155" s="132"/>
      <c r="X155" s="133"/>
      <c r="Y155" s="133"/>
      <c r="Z155" s="133"/>
      <c r="AA155" s="133"/>
      <c r="AB155" s="131" t="s">
        <v>4</v>
      </c>
      <c r="AC155" s="131"/>
      <c r="AD155" s="131"/>
      <c r="AE155" s="131"/>
      <c r="AF155" s="131"/>
      <c r="AG155" s="131"/>
      <c r="AH155" s="131"/>
      <c r="AI155" s="131"/>
      <c r="AJ155" s="23"/>
      <c r="AK155" s="23"/>
      <c r="AL155" s="23"/>
      <c r="AM155" s="23"/>
      <c r="AN155" s="12"/>
      <c r="AO155" s="12"/>
      <c r="AP155" s="12"/>
      <c r="AQ155" s="12"/>
      <c r="AR155" s="12"/>
      <c r="AS155" s="12"/>
      <c r="AT155" s="13"/>
      <c r="AU155" s="12">
        <f t="shared" si="35"/>
        <v>0</v>
      </c>
      <c r="AV155" s="2">
        <f t="shared" si="32"/>
        <v>0</v>
      </c>
      <c r="AW155" s="2">
        <f t="shared" si="33"/>
        <v>0</v>
      </c>
      <c r="AX155" s="2">
        <f t="shared" si="36"/>
        <v>0</v>
      </c>
      <c r="BD155" s="2">
        <f t="shared" si="34"/>
        <v>0</v>
      </c>
    </row>
    <row r="156" spans="2:56">
      <c r="B156" s="10"/>
      <c r="C156" s="130" t="s">
        <v>16</v>
      </c>
      <c r="D156" s="130"/>
      <c r="E156" s="130"/>
      <c r="F156" s="130"/>
      <c r="G156" s="130"/>
      <c r="H156" s="130"/>
      <c r="I156" s="130"/>
      <c r="J156" s="130"/>
      <c r="K156" s="130"/>
      <c r="L156" s="130"/>
      <c r="M156" s="130"/>
      <c r="N156" s="130"/>
      <c r="O156" s="130"/>
      <c r="P156" s="130"/>
      <c r="Q156" s="131"/>
      <c r="R156" s="131"/>
      <c r="S156" s="131"/>
      <c r="T156" s="131"/>
      <c r="U156" s="132"/>
      <c r="V156" s="132"/>
      <c r="W156" s="132"/>
      <c r="X156" s="133"/>
      <c r="Y156" s="133"/>
      <c r="Z156" s="133"/>
      <c r="AA156" s="133"/>
      <c r="AB156" s="131" t="s">
        <v>4</v>
      </c>
      <c r="AC156" s="131"/>
      <c r="AD156" s="131"/>
      <c r="AE156" s="131"/>
      <c r="AF156" s="131"/>
      <c r="AG156" s="131"/>
      <c r="AH156" s="131"/>
      <c r="AI156" s="131"/>
      <c r="AJ156" s="23"/>
      <c r="AK156" s="23"/>
      <c r="AL156" s="23"/>
      <c r="AM156" s="23"/>
      <c r="AN156" s="12"/>
      <c r="AO156" s="12"/>
      <c r="AP156" s="12"/>
      <c r="AQ156" s="12"/>
      <c r="AR156" s="12"/>
      <c r="AS156" s="12"/>
      <c r="AT156" s="13"/>
      <c r="AU156" s="12">
        <f t="shared" si="35"/>
        <v>0</v>
      </c>
      <c r="AV156" s="2">
        <f t="shared" si="32"/>
        <v>0</v>
      </c>
      <c r="AW156" s="2">
        <f t="shared" si="33"/>
        <v>0</v>
      </c>
      <c r="AX156" s="2">
        <f t="shared" si="36"/>
        <v>0</v>
      </c>
      <c r="BD156" s="2">
        <f t="shared" si="34"/>
        <v>0</v>
      </c>
    </row>
    <row r="157" spans="2:56">
      <c r="B157" s="10"/>
      <c r="C157" s="130" t="s">
        <v>17</v>
      </c>
      <c r="D157" s="130"/>
      <c r="E157" s="130"/>
      <c r="F157" s="130"/>
      <c r="G157" s="130"/>
      <c r="H157" s="130"/>
      <c r="I157" s="130"/>
      <c r="J157" s="130"/>
      <c r="K157" s="130"/>
      <c r="L157" s="130"/>
      <c r="M157" s="130"/>
      <c r="N157" s="130"/>
      <c r="O157" s="130"/>
      <c r="P157" s="130"/>
      <c r="Q157" s="131"/>
      <c r="R157" s="131"/>
      <c r="S157" s="131"/>
      <c r="T157" s="131"/>
      <c r="U157" s="132"/>
      <c r="V157" s="132"/>
      <c r="W157" s="132"/>
      <c r="X157" s="133"/>
      <c r="Y157" s="133"/>
      <c r="Z157" s="133"/>
      <c r="AA157" s="133"/>
      <c r="AB157" s="131" t="s">
        <v>4</v>
      </c>
      <c r="AC157" s="131"/>
      <c r="AD157" s="131"/>
      <c r="AE157" s="131"/>
      <c r="AF157" s="131"/>
      <c r="AG157" s="131"/>
      <c r="AH157" s="131"/>
      <c r="AI157" s="131"/>
      <c r="AJ157" s="23"/>
      <c r="AK157" s="23"/>
      <c r="AL157" s="23"/>
      <c r="AM157" s="23"/>
      <c r="AN157" s="12"/>
      <c r="AO157" s="12"/>
      <c r="AP157" s="12"/>
      <c r="AQ157" s="12"/>
      <c r="AR157" s="12"/>
      <c r="AS157" s="12"/>
      <c r="AT157" s="13"/>
      <c r="AU157" s="12">
        <f t="shared" si="35"/>
        <v>0</v>
      </c>
      <c r="AV157" s="2">
        <f t="shared" si="32"/>
        <v>0</v>
      </c>
      <c r="AW157" s="2">
        <f t="shared" si="33"/>
        <v>0</v>
      </c>
      <c r="AX157" s="2">
        <f t="shared" si="36"/>
        <v>0</v>
      </c>
      <c r="BD157" s="2">
        <f t="shared" si="34"/>
        <v>0</v>
      </c>
    </row>
    <row r="158" spans="2:56">
      <c r="B158" s="10"/>
      <c r="C158" s="130" t="s">
        <v>18</v>
      </c>
      <c r="D158" s="130"/>
      <c r="E158" s="130"/>
      <c r="F158" s="130"/>
      <c r="G158" s="130"/>
      <c r="H158" s="130"/>
      <c r="I158" s="130"/>
      <c r="J158" s="130"/>
      <c r="K158" s="130"/>
      <c r="L158" s="130"/>
      <c r="M158" s="130"/>
      <c r="N158" s="130"/>
      <c r="O158" s="130"/>
      <c r="P158" s="130"/>
      <c r="Q158" s="131"/>
      <c r="R158" s="131"/>
      <c r="S158" s="131"/>
      <c r="T158" s="131"/>
      <c r="U158" s="132"/>
      <c r="V158" s="132"/>
      <c r="W158" s="132"/>
      <c r="X158" s="133"/>
      <c r="Y158" s="133"/>
      <c r="Z158" s="133"/>
      <c r="AA158" s="133"/>
      <c r="AB158" s="131" t="s">
        <v>4</v>
      </c>
      <c r="AC158" s="131"/>
      <c r="AD158" s="131"/>
      <c r="AE158" s="131"/>
      <c r="AF158" s="131"/>
      <c r="AG158" s="131"/>
      <c r="AH158" s="131"/>
      <c r="AI158" s="131"/>
      <c r="AJ158" s="23"/>
      <c r="AK158" s="23"/>
      <c r="AL158" s="23"/>
      <c r="AM158" s="23"/>
      <c r="AN158" s="12"/>
      <c r="AO158" s="12"/>
      <c r="AP158" s="12"/>
      <c r="AQ158" s="12"/>
      <c r="AR158" s="12"/>
      <c r="AS158" s="12"/>
      <c r="AT158" s="13"/>
      <c r="AU158" s="12">
        <f t="shared" si="35"/>
        <v>0</v>
      </c>
      <c r="AV158" s="2">
        <f t="shared" si="32"/>
        <v>0</v>
      </c>
      <c r="AW158" s="2">
        <f t="shared" si="33"/>
        <v>0</v>
      </c>
      <c r="AX158" s="2">
        <f t="shared" si="36"/>
        <v>0</v>
      </c>
      <c r="BD158" s="2">
        <f t="shared" si="34"/>
        <v>0</v>
      </c>
    </row>
    <row r="159" spans="2:56">
      <c r="B159" s="10"/>
      <c r="C159" s="130" t="s">
        <v>19</v>
      </c>
      <c r="D159" s="130"/>
      <c r="E159" s="130"/>
      <c r="F159" s="130"/>
      <c r="G159" s="130"/>
      <c r="H159" s="130"/>
      <c r="I159" s="130"/>
      <c r="J159" s="130"/>
      <c r="K159" s="130"/>
      <c r="L159" s="130"/>
      <c r="M159" s="130"/>
      <c r="N159" s="130"/>
      <c r="O159" s="130"/>
      <c r="P159" s="130"/>
      <c r="Q159" s="131"/>
      <c r="R159" s="131"/>
      <c r="S159" s="131"/>
      <c r="T159" s="131"/>
      <c r="U159" s="132"/>
      <c r="V159" s="132"/>
      <c r="W159" s="132"/>
      <c r="X159" s="133"/>
      <c r="Y159" s="133"/>
      <c r="Z159" s="133"/>
      <c r="AA159" s="133"/>
      <c r="AB159" s="131" t="s">
        <v>4</v>
      </c>
      <c r="AC159" s="131"/>
      <c r="AD159" s="131"/>
      <c r="AE159" s="131"/>
      <c r="AF159" s="131"/>
      <c r="AG159" s="131"/>
      <c r="AH159" s="131"/>
      <c r="AI159" s="131"/>
      <c r="AJ159" s="23"/>
      <c r="AK159" s="23"/>
      <c r="AL159" s="23"/>
      <c r="AM159" s="23"/>
      <c r="AN159" s="12"/>
      <c r="AO159" s="12"/>
      <c r="AP159" s="12"/>
      <c r="AQ159" s="12"/>
      <c r="AR159" s="12"/>
      <c r="AS159" s="12"/>
      <c r="AT159" s="13"/>
      <c r="AU159" s="12">
        <f t="shared" si="35"/>
        <v>0</v>
      </c>
      <c r="AV159" s="2">
        <f t="shared" si="32"/>
        <v>0</v>
      </c>
      <c r="AW159" s="2">
        <f t="shared" si="33"/>
        <v>0</v>
      </c>
      <c r="AX159" s="2">
        <f t="shared" si="36"/>
        <v>0</v>
      </c>
      <c r="BD159" s="2">
        <f t="shared" si="34"/>
        <v>0</v>
      </c>
    </row>
    <row r="160" spans="2:56">
      <c r="B160" s="10"/>
      <c r="C160" s="130" t="s">
        <v>20</v>
      </c>
      <c r="D160" s="130"/>
      <c r="E160" s="130"/>
      <c r="F160" s="130"/>
      <c r="G160" s="130"/>
      <c r="H160" s="130"/>
      <c r="I160" s="130"/>
      <c r="J160" s="130"/>
      <c r="K160" s="130"/>
      <c r="L160" s="130"/>
      <c r="M160" s="130"/>
      <c r="N160" s="130"/>
      <c r="O160" s="130"/>
      <c r="P160" s="130"/>
      <c r="Q160" s="131"/>
      <c r="R160" s="131"/>
      <c r="S160" s="131"/>
      <c r="T160" s="131"/>
      <c r="U160" s="132"/>
      <c r="V160" s="132"/>
      <c r="W160" s="132"/>
      <c r="X160" s="133"/>
      <c r="Y160" s="133"/>
      <c r="Z160" s="133"/>
      <c r="AA160" s="133"/>
      <c r="AB160" s="131" t="s">
        <v>4</v>
      </c>
      <c r="AC160" s="131"/>
      <c r="AD160" s="131"/>
      <c r="AE160" s="131"/>
      <c r="AF160" s="131"/>
      <c r="AG160" s="131"/>
      <c r="AH160" s="131"/>
      <c r="AI160" s="131"/>
      <c r="AJ160" s="23"/>
      <c r="AK160" s="23"/>
      <c r="AL160" s="23"/>
      <c r="AM160" s="23"/>
      <c r="AN160" s="12"/>
      <c r="AO160" s="12"/>
      <c r="AP160" s="12"/>
      <c r="AQ160" s="12"/>
      <c r="AR160" s="12"/>
      <c r="AS160" s="12"/>
      <c r="AT160" s="13"/>
      <c r="AU160" s="12">
        <f t="shared" si="35"/>
        <v>0</v>
      </c>
      <c r="AV160" s="2">
        <f t="shared" si="32"/>
        <v>0</v>
      </c>
      <c r="AW160" s="2">
        <f t="shared" si="33"/>
        <v>0</v>
      </c>
      <c r="AX160" s="2">
        <f t="shared" si="36"/>
        <v>0</v>
      </c>
      <c r="BD160" s="2">
        <f t="shared" si="34"/>
        <v>0</v>
      </c>
    </row>
    <row r="161" spans="1:56">
      <c r="B161" s="10"/>
      <c r="C161" s="130" t="s">
        <v>32</v>
      </c>
      <c r="D161" s="130"/>
      <c r="E161" s="130"/>
      <c r="F161" s="130"/>
      <c r="G161" s="130"/>
      <c r="H161" s="130"/>
      <c r="I161" s="130"/>
      <c r="J161" s="130"/>
      <c r="K161" s="130"/>
      <c r="L161" s="130"/>
      <c r="M161" s="130"/>
      <c r="N161" s="130"/>
      <c r="O161" s="130"/>
      <c r="P161" s="130"/>
      <c r="Q161" s="131"/>
      <c r="R161" s="131"/>
      <c r="S161" s="131"/>
      <c r="T161" s="131"/>
      <c r="U161" s="132"/>
      <c r="V161" s="132"/>
      <c r="W161" s="132"/>
      <c r="X161" s="133"/>
      <c r="Y161" s="133"/>
      <c r="Z161" s="133"/>
      <c r="AA161" s="133"/>
      <c r="AB161" s="131" t="s">
        <v>4</v>
      </c>
      <c r="AC161" s="131"/>
      <c r="AD161" s="131"/>
      <c r="AE161" s="131"/>
      <c r="AF161" s="131"/>
      <c r="AG161" s="131"/>
      <c r="AH161" s="131"/>
      <c r="AI161" s="131"/>
      <c r="AJ161" s="23"/>
      <c r="AK161" s="23"/>
      <c r="AL161" s="23"/>
      <c r="AM161" s="23"/>
      <c r="AN161" s="12"/>
      <c r="AO161" s="12"/>
      <c r="AP161" s="12"/>
      <c r="AQ161" s="12"/>
      <c r="AR161" s="12"/>
      <c r="AS161" s="12"/>
      <c r="AT161" s="13"/>
      <c r="AU161" s="12">
        <f t="shared" si="35"/>
        <v>0</v>
      </c>
      <c r="AV161" s="2">
        <f t="shared" si="32"/>
        <v>0</v>
      </c>
      <c r="AW161" s="2">
        <f t="shared" si="33"/>
        <v>0</v>
      </c>
      <c r="AX161" s="2">
        <f t="shared" si="36"/>
        <v>0</v>
      </c>
      <c r="BD161" s="2">
        <f t="shared" si="34"/>
        <v>0</v>
      </c>
    </row>
    <row r="162" spans="1:56">
      <c r="B162" s="10"/>
      <c r="C162" s="130" t="s">
        <v>33</v>
      </c>
      <c r="D162" s="130"/>
      <c r="E162" s="130"/>
      <c r="F162" s="130"/>
      <c r="G162" s="130"/>
      <c r="H162" s="130"/>
      <c r="I162" s="130"/>
      <c r="J162" s="130"/>
      <c r="K162" s="130"/>
      <c r="L162" s="130"/>
      <c r="M162" s="130"/>
      <c r="N162" s="130"/>
      <c r="O162" s="130"/>
      <c r="P162" s="130"/>
      <c r="Q162" s="131"/>
      <c r="R162" s="131"/>
      <c r="S162" s="131"/>
      <c r="T162" s="131"/>
      <c r="U162" s="132"/>
      <c r="V162" s="132"/>
      <c r="W162" s="132"/>
      <c r="X162" s="133"/>
      <c r="Y162" s="133"/>
      <c r="Z162" s="133"/>
      <c r="AA162" s="133"/>
      <c r="AB162" s="131" t="s">
        <v>4</v>
      </c>
      <c r="AC162" s="131"/>
      <c r="AD162" s="131"/>
      <c r="AE162" s="131"/>
      <c r="AF162" s="131"/>
      <c r="AG162" s="131"/>
      <c r="AH162" s="131"/>
      <c r="AI162" s="131"/>
      <c r="AJ162" s="23"/>
      <c r="AK162" s="23"/>
      <c r="AL162" s="23"/>
      <c r="AM162" s="23"/>
      <c r="AN162" s="12"/>
      <c r="AO162" s="12"/>
      <c r="AP162" s="12"/>
      <c r="AQ162" s="12"/>
      <c r="AR162" s="12"/>
      <c r="AS162" s="12"/>
      <c r="AT162" s="13"/>
      <c r="AU162" s="12">
        <f t="shared" si="35"/>
        <v>0</v>
      </c>
      <c r="AV162" s="2">
        <f t="shared" si="32"/>
        <v>0</v>
      </c>
      <c r="AW162" s="2">
        <f t="shared" si="33"/>
        <v>0</v>
      </c>
      <c r="AX162" s="2">
        <f t="shared" si="36"/>
        <v>0</v>
      </c>
      <c r="BD162" s="2">
        <f t="shared" si="34"/>
        <v>0</v>
      </c>
    </row>
    <row r="163" spans="1:56">
      <c r="B163" s="10"/>
      <c r="C163" s="130" t="s">
        <v>116</v>
      </c>
      <c r="D163" s="130"/>
      <c r="E163" s="130"/>
      <c r="F163" s="130"/>
      <c r="G163" s="130"/>
      <c r="H163" s="130"/>
      <c r="I163" s="130"/>
      <c r="J163" s="130"/>
      <c r="K163" s="130"/>
      <c r="L163" s="130"/>
      <c r="M163" s="130"/>
      <c r="N163" s="130"/>
      <c r="O163" s="130"/>
      <c r="P163" s="130"/>
      <c r="Q163" s="131"/>
      <c r="R163" s="131"/>
      <c r="S163" s="131"/>
      <c r="T163" s="131"/>
      <c r="U163" s="132"/>
      <c r="V163" s="132"/>
      <c r="W163" s="132"/>
      <c r="X163" s="133"/>
      <c r="Y163" s="133"/>
      <c r="Z163" s="133"/>
      <c r="AA163" s="133"/>
      <c r="AB163" s="131" t="s">
        <v>4</v>
      </c>
      <c r="AC163" s="131"/>
      <c r="AD163" s="131"/>
      <c r="AE163" s="131"/>
      <c r="AF163" s="131"/>
      <c r="AG163" s="131"/>
      <c r="AH163" s="131"/>
      <c r="AI163" s="131"/>
      <c r="AJ163" s="23"/>
      <c r="AK163" s="23"/>
      <c r="AL163" s="23"/>
      <c r="AM163" s="23"/>
      <c r="AN163" s="12"/>
      <c r="AO163" s="12"/>
      <c r="AP163" s="12"/>
      <c r="AQ163" s="12"/>
      <c r="AR163" s="12"/>
      <c r="AS163" s="12"/>
      <c r="AT163" s="13"/>
      <c r="AU163" s="12">
        <f t="shared" si="35"/>
        <v>0</v>
      </c>
      <c r="AV163" s="2">
        <f t="shared" si="32"/>
        <v>0</v>
      </c>
      <c r="AW163" s="2">
        <f t="shared" si="33"/>
        <v>0</v>
      </c>
      <c r="AX163" s="2">
        <f t="shared" si="36"/>
        <v>0</v>
      </c>
      <c r="BD163" s="2">
        <f t="shared" si="34"/>
        <v>0</v>
      </c>
    </row>
    <row r="164" spans="1:56">
      <c r="B164" s="10"/>
      <c r="C164" s="130" t="s">
        <v>117</v>
      </c>
      <c r="D164" s="130"/>
      <c r="E164" s="130"/>
      <c r="F164" s="130"/>
      <c r="G164" s="130"/>
      <c r="H164" s="130"/>
      <c r="I164" s="130"/>
      <c r="J164" s="130"/>
      <c r="K164" s="130"/>
      <c r="L164" s="130"/>
      <c r="M164" s="130"/>
      <c r="N164" s="130"/>
      <c r="O164" s="130"/>
      <c r="P164" s="130"/>
      <c r="Q164" s="131"/>
      <c r="R164" s="131"/>
      <c r="S164" s="131"/>
      <c r="T164" s="131"/>
      <c r="U164" s="132"/>
      <c r="V164" s="132"/>
      <c r="W164" s="132"/>
      <c r="X164" s="133"/>
      <c r="Y164" s="133"/>
      <c r="Z164" s="133"/>
      <c r="AA164" s="133"/>
      <c r="AB164" s="131" t="s">
        <v>4</v>
      </c>
      <c r="AC164" s="131"/>
      <c r="AD164" s="131"/>
      <c r="AE164" s="131"/>
      <c r="AF164" s="131"/>
      <c r="AG164" s="131"/>
      <c r="AH164" s="131"/>
      <c r="AI164" s="131"/>
      <c r="AJ164" s="23"/>
      <c r="AK164" s="23"/>
      <c r="AL164" s="23"/>
      <c r="AM164" s="23"/>
      <c r="AN164" s="12"/>
      <c r="AO164" s="12"/>
      <c r="AP164" s="12"/>
      <c r="AQ164" s="12"/>
      <c r="AR164" s="12"/>
      <c r="AS164" s="12"/>
      <c r="AT164" s="13"/>
      <c r="AU164" s="12">
        <f t="shared" si="35"/>
        <v>0</v>
      </c>
      <c r="AV164" s="2">
        <f t="shared" si="32"/>
        <v>0</v>
      </c>
      <c r="AW164" s="2">
        <f t="shared" si="33"/>
        <v>0</v>
      </c>
      <c r="AX164" s="2">
        <f t="shared" si="36"/>
        <v>0</v>
      </c>
      <c r="BD164" s="2">
        <f t="shared" si="34"/>
        <v>0</v>
      </c>
    </row>
    <row r="165" spans="1:56">
      <c r="B165" s="10"/>
      <c r="C165" s="21"/>
      <c r="D165" s="21"/>
      <c r="E165" s="21"/>
      <c r="F165" s="21"/>
      <c r="G165" s="21"/>
      <c r="H165" s="21"/>
      <c r="I165" s="21"/>
      <c r="J165" s="21"/>
      <c r="K165" s="21"/>
      <c r="L165" s="21"/>
      <c r="M165" s="21"/>
      <c r="N165" s="21"/>
      <c r="O165" s="21"/>
      <c r="P165" s="12" t="s">
        <v>79</v>
      </c>
      <c r="Q165" s="151">
        <f>SUM(AU149:AU164)/1024</f>
        <v>0</v>
      </c>
      <c r="R165" s="151"/>
      <c r="S165" s="151"/>
      <c r="T165" s="151"/>
      <c r="U165" s="12" t="s">
        <v>54</v>
      </c>
      <c r="V165" s="22"/>
      <c r="W165" s="22"/>
      <c r="X165" s="22"/>
      <c r="Y165" s="22"/>
      <c r="Z165" s="22"/>
      <c r="AA165" s="22"/>
      <c r="AB165" s="22"/>
      <c r="AC165" s="22"/>
      <c r="AD165" s="22"/>
      <c r="AE165" s="22"/>
      <c r="AF165" s="22"/>
      <c r="AG165" s="22"/>
      <c r="AH165" s="22"/>
      <c r="AI165" s="22"/>
      <c r="AJ165" s="12"/>
      <c r="AK165" s="12"/>
      <c r="AL165" s="12"/>
      <c r="AM165" s="12"/>
      <c r="AN165" s="12"/>
      <c r="AO165" s="12"/>
      <c r="AP165" s="12"/>
      <c r="AQ165" s="12"/>
      <c r="AR165" s="12"/>
      <c r="AS165" s="12"/>
      <c r="AT165" s="13"/>
      <c r="AU165" s="12"/>
    </row>
    <row r="166" spans="1:56">
      <c r="B166" s="10"/>
      <c r="C166" s="21"/>
      <c r="D166" s="21"/>
      <c r="E166" s="21"/>
      <c r="F166" s="21"/>
      <c r="G166" s="21"/>
      <c r="H166" s="21"/>
      <c r="I166" s="21"/>
      <c r="J166" s="21"/>
      <c r="K166" s="21"/>
      <c r="L166" s="21"/>
      <c r="M166" s="21"/>
      <c r="N166" s="21"/>
      <c r="O166" s="21"/>
      <c r="P166" s="12"/>
      <c r="Q166" s="48"/>
      <c r="R166" s="48"/>
      <c r="S166" s="48"/>
      <c r="T166" s="48"/>
      <c r="U166" s="12"/>
      <c r="V166" s="22"/>
      <c r="W166" s="22"/>
      <c r="X166" s="22"/>
      <c r="Y166" s="22"/>
      <c r="Z166" s="22"/>
      <c r="AA166" s="22"/>
      <c r="AB166" s="22"/>
      <c r="AC166" s="22"/>
      <c r="AD166" s="22"/>
      <c r="AE166" s="22"/>
      <c r="AF166" s="22"/>
      <c r="AG166" s="22"/>
      <c r="AH166" s="22"/>
      <c r="AI166" s="22"/>
      <c r="AJ166" s="12"/>
      <c r="AK166" s="12"/>
      <c r="AL166" s="12"/>
      <c r="AM166" s="12"/>
      <c r="AN166" s="12"/>
      <c r="AO166" s="12"/>
      <c r="AP166" s="12"/>
      <c r="AQ166" s="12"/>
      <c r="AR166" s="12"/>
      <c r="AS166" s="12"/>
      <c r="AT166" s="13"/>
      <c r="AU166" s="12"/>
    </row>
    <row r="167" spans="1:56">
      <c r="B167" s="25"/>
      <c r="C167" s="26"/>
      <c r="D167" s="26"/>
      <c r="E167" s="26"/>
      <c r="F167" s="26"/>
      <c r="G167" s="26"/>
      <c r="H167" s="26"/>
      <c r="I167" s="26"/>
      <c r="J167" s="26"/>
      <c r="K167" s="26"/>
      <c r="L167" s="26"/>
      <c r="M167" s="26"/>
      <c r="N167" s="26"/>
      <c r="O167" s="26"/>
      <c r="P167" s="26"/>
      <c r="Q167" s="27"/>
      <c r="R167" s="27"/>
      <c r="S167" s="27"/>
      <c r="T167" s="27"/>
      <c r="U167" s="27"/>
      <c r="V167" s="27"/>
      <c r="W167" s="27"/>
      <c r="X167" s="27"/>
      <c r="Y167" s="27"/>
      <c r="Z167" s="27"/>
      <c r="AA167" s="27"/>
      <c r="AB167" s="27"/>
      <c r="AC167" s="27"/>
      <c r="AD167" s="27"/>
      <c r="AE167" s="27"/>
      <c r="AF167" s="26"/>
      <c r="AG167" s="27"/>
      <c r="AH167" s="27"/>
      <c r="AI167" s="27"/>
      <c r="AJ167" s="27"/>
      <c r="AK167" s="27"/>
      <c r="AL167" s="27"/>
      <c r="AM167" s="27"/>
      <c r="AN167" s="27"/>
      <c r="AO167" s="28"/>
      <c r="AP167" s="28"/>
      <c r="AQ167" s="28"/>
      <c r="AR167" s="28"/>
      <c r="AS167" s="28"/>
      <c r="AT167" s="29"/>
      <c r="AU167" s="12"/>
    </row>
    <row r="168" spans="1:56">
      <c r="C168" s="30"/>
      <c r="D168" s="30"/>
      <c r="E168" s="30"/>
      <c r="F168" s="30"/>
      <c r="G168" s="30"/>
      <c r="H168" s="30"/>
      <c r="I168" s="30"/>
      <c r="J168" s="30"/>
      <c r="K168" s="30"/>
      <c r="L168" s="30"/>
      <c r="M168" s="30"/>
      <c r="N168" s="31"/>
      <c r="O168" s="31"/>
      <c r="P168" s="31"/>
      <c r="Q168" s="32"/>
      <c r="R168" s="32"/>
      <c r="S168" s="32"/>
      <c r="T168" s="32"/>
      <c r="U168" s="32"/>
      <c r="V168" s="32"/>
      <c r="W168" s="32"/>
      <c r="X168" s="32"/>
      <c r="Y168" s="32"/>
      <c r="Z168" s="32"/>
      <c r="AA168" s="32"/>
      <c r="AB168" s="32"/>
      <c r="AC168" s="32"/>
      <c r="AD168" s="32"/>
      <c r="AE168" s="32"/>
      <c r="AF168" s="31"/>
      <c r="AG168" s="32"/>
      <c r="AH168" s="32"/>
      <c r="AI168" s="32"/>
      <c r="AJ168" s="32"/>
      <c r="AK168" s="32"/>
      <c r="AL168" s="32"/>
      <c r="AM168" s="32"/>
      <c r="AN168" s="32"/>
    </row>
    <row r="169" spans="1:56" ht="19.5" customHeight="1">
      <c r="A169" s="1" t="s">
        <v>148</v>
      </c>
      <c r="AE169" s="4"/>
      <c r="AF169" s="4"/>
      <c r="AG169" s="4"/>
      <c r="AH169" s="4"/>
      <c r="AI169" s="4"/>
      <c r="AJ169" s="4"/>
      <c r="AK169" s="4"/>
      <c r="AL169" s="4"/>
      <c r="AM169" s="4"/>
      <c r="AN169" s="4"/>
      <c r="AO169" s="4"/>
      <c r="AP169" s="4"/>
      <c r="AQ169" s="4"/>
      <c r="AR169" s="4"/>
      <c r="AS169" s="4"/>
      <c r="AT169" s="4"/>
    </row>
    <row r="170" spans="1:56" ht="19.5" customHeight="1">
      <c r="A170" s="77"/>
      <c r="B170" s="6"/>
      <c r="C170" s="7" t="s">
        <v>142</v>
      </c>
      <c r="D170" s="7"/>
      <c r="E170" s="7"/>
      <c r="F170" s="7"/>
      <c r="G170" s="7"/>
      <c r="H170" s="7"/>
      <c r="I170" s="7"/>
      <c r="J170" s="7"/>
      <c r="K170" s="7"/>
      <c r="L170" s="7"/>
      <c r="M170" s="7"/>
      <c r="N170" s="7"/>
      <c r="O170" s="7"/>
      <c r="P170" s="7"/>
      <c r="Q170" s="7"/>
      <c r="R170" s="7"/>
      <c r="S170" s="7"/>
      <c r="T170" s="7"/>
      <c r="U170" s="7"/>
      <c r="V170" s="7"/>
      <c r="W170" s="7"/>
      <c r="X170" s="8"/>
      <c r="Y170" s="8"/>
      <c r="Z170" s="8"/>
      <c r="AA170" s="7"/>
      <c r="AB170" s="7"/>
      <c r="AC170" s="7"/>
      <c r="AD170" s="7"/>
      <c r="AE170" s="7"/>
      <c r="AF170" s="7"/>
      <c r="AG170" s="7"/>
      <c r="AH170" s="7"/>
      <c r="AI170" s="7"/>
      <c r="AJ170" s="7"/>
      <c r="AK170" s="7"/>
      <c r="AL170" s="7"/>
      <c r="AM170" s="7"/>
      <c r="AN170" s="7"/>
      <c r="AO170" s="7"/>
      <c r="AP170" s="7"/>
      <c r="AQ170" s="7"/>
      <c r="AR170" s="7"/>
      <c r="AS170" s="9"/>
      <c r="AT170" s="4"/>
    </row>
    <row r="171" spans="1:56">
      <c r="B171" s="46"/>
      <c r="C171" s="12"/>
      <c r="D171" s="12"/>
      <c r="E171" s="12"/>
      <c r="F171" s="12"/>
      <c r="G171" s="12"/>
      <c r="H171" s="12"/>
      <c r="I171" s="12"/>
      <c r="J171" s="12"/>
      <c r="K171" s="12"/>
      <c r="L171" s="12"/>
      <c r="M171" s="12"/>
      <c r="N171" s="12"/>
      <c r="O171" s="12"/>
      <c r="P171" s="12"/>
      <c r="Q171" s="12"/>
      <c r="R171" s="12"/>
      <c r="S171" s="12"/>
      <c r="T171" s="12"/>
      <c r="U171" s="12"/>
      <c r="V171" s="12"/>
      <c r="W171" s="12"/>
      <c r="X171" s="17"/>
      <c r="Y171" s="17"/>
      <c r="Z171" s="17"/>
      <c r="AA171" s="12"/>
      <c r="AB171" s="12"/>
      <c r="AC171" s="12"/>
      <c r="AD171" s="12"/>
      <c r="AE171" s="12"/>
      <c r="AF171" s="12"/>
      <c r="AG171" s="12"/>
      <c r="AH171" s="12"/>
      <c r="AI171" s="12"/>
      <c r="AJ171" s="12"/>
      <c r="AK171" s="12"/>
      <c r="AL171" s="12"/>
      <c r="AM171" s="12"/>
      <c r="AN171" s="12"/>
      <c r="AO171" s="12"/>
      <c r="AP171" s="12"/>
      <c r="AQ171" s="12"/>
      <c r="AR171" s="12"/>
      <c r="AS171" s="12"/>
      <c r="AT171" s="9"/>
    </row>
    <row r="172" spans="1:56" ht="154.5" customHeight="1">
      <c r="B172" s="46"/>
      <c r="C172" s="120" t="s">
        <v>144</v>
      </c>
      <c r="D172" s="120"/>
      <c r="E172" s="120"/>
      <c r="F172" s="120"/>
      <c r="G172" s="120"/>
      <c r="H172" s="120"/>
      <c r="I172" s="120"/>
      <c r="J172" s="120"/>
      <c r="K172" s="120"/>
      <c r="L172" s="120"/>
      <c r="M172" s="120"/>
      <c r="N172" s="120"/>
      <c r="O172" s="120"/>
      <c r="P172" s="120"/>
      <c r="Q172" s="155" t="s">
        <v>129</v>
      </c>
      <c r="R172" s="155"/>
      <c r="S172" s="155"/>
      <c r="T172" s="155"/>
      <c r="U172" s="153" t="s">
        <v>121</v>
      </c>
      <c r="V172" s="153"/>
      <c r="W172" s="153"/>
      <c r="X172" s="153" t="s">
        <v>108</v>
      </c>
      <c r="Y172" s="153"/>
      <c r="Z172" s="153"/>
      <c r="AA172" s="153"/>
      <c r="AB172" s="153" t="s">
        <v>158</v>
      </c>
      <c r="AC172" s="154"/>
      <c r="AD172" s="154"/>
      <c r="AE172" s="154"/>
      <c r="AF172" s="153" t="s">
        <v>128</v>
      </c>
      <c r="AG172" s="153"/>
      <c r="AH172" s="153"/>
      <c r="AI172" s="153"/>
      <c r="AJ172" s="153" t="s">
        <v>112</v>
      </c>
      <c r="AK172" s="153"/>
      <c r="AL172" s="153"/>
      <c r="AM172" s="153"/>
      <c r="AN172" s="153" t="s">
        <v>112</v>
      </c>
      <c r="AO172" s="153"/>
      <c r="AP172" s="153"/>
      <c r="AQ172" s="153" t="s">
        <v>112</v>
      </c>
      <c r="AR172" s="153"/>
      <c r="AS172" s="153"/>
      <c r="AT172" s="13"/>
    </row>
    <row r="173" spans="1:56" ht="42">
      <c r="B173" s="10"/>
      <c r="C173" s="120"/>
      <c r="D173" s="120"/>
      <c r="E173" s="120"/>
      <c r="F173" s="120"/>
      <c r="G173" s="120"/>
      <c r="H173" s="120"/>
      <c r="I173" s="120"/>
      <c r="J173" s="120"/>
      <c r="K173" s="120"/>
      <c r="L173" s="120"/>
      <c r="M173" s="120"/>
      <c r="N173" s="120"/>
      <c r="O173" s="120"/>
      <c r="P173" s="120"/>
      <c r="Q173" s="152" t="s">
        <v>3</v>
      </c>
      <c r="R173" s="136"/>
      <c r="S173" s="136"/>
      <c r="T173" s="136"/>
      <c r="U173" s="136" t="s">
        <v>77</v>
      </c>
      <c r="V173" s="136"/>
      <c r="W173" s="136"/>
      <c r="X173" s="137" t="s">
        <v>7</v>
      </c>
      <c r="Y173" s="137"/>
      <c r="Z173" s="137"/>
      <c r="AA173" s="137"/>
      <c r="AB173" s="136" t="s">
        <v>0</v>
      </c>
      <c r="AC173" s="136"/>
      <c r="AD173" s="136"/>
      <c r="AE173" s="136"/>
      <c r="AF173" s="137" t="s">
        <v>6</v>
      </c>
      <c r="AG173" s="136"/>
      <c r="AH173" s="136"/>
      <c r="AI173" s="136"/>
      <c r="AJ173" s="152" t="s">
        <v>57</v>
      </c>
      <c r="AK173" s="136"/>
      <c r="AL173" s="136"/>
      <c r="AM173" s="136"/>
      <c r="AN173" s="152" t="s">
        <v>58</v>
      </c>
      <c r="AO173" s="152"/>
      <c r="AP173" s="152"/>
      <c r="AQ173" s="137" t="s">
        <v>34</v>
      </c>
      <c r="AR173" s="137"/>
      <c r="AS173" s="137"/>
      <c r="AT173" s="13"/>
      <c r="AU173" s="24" t="s">
        <v>80</v>
      </c>
      <c r="AV173" s="14" t="s">
        <v>40</v>
      </c>
      <c r="AW173" s="14" t="s">
        <v>42</v>
      </c>
      <c r="AX173" s="14" t="s">
        <v>43</v>
      </c>
      <c r="AY173" s="15" t="s">
        <v>41</v>
      </c>
      <c r="AZ173" s="16" t="s">
        <v>73</v>
      </c>
      <c r="BA173" s="16" t="s">
        <v>74</v>
      </c>
      <c r="BB173" s="16" t="s">
        <v>75</v>
      </c>
      <c r="BC173" s="16" t="s">
        <v>76</v>
      </c>
      <c r="BD173" s="14" t="s">
        <v>63</v>
      </c>
    </row>
    <row r="174" spans="1:56">
      <c r="B174" s="10"/>
      <c r="C174" s="130" t="s">
        <v>35</v>
      </c>
      <c r="D174" s="130"/>
      <c r="E174" s="130"/>
      <c r="F174" s="130"/>
      <c r="G174" s="130"/>
      <c r="H174" s="130"/>
      <c r="I174" s="130"/>
      <c r="J174" s="130"/>
      <c r="K174" s="130"/>
      <c r="L174" s="130"/>
      <c r="M174" s="130"/>
      <c r="N174" s="130"/>
      <c r="O174" s="130"/>
      <c r="P174" s="130"/>
      <c r="Q174" s="131"/>
      <c r="R174" s="131"/>
      <c r="S174" s="131"/>
      <c r="T174" s="131"/>
      <c r="U174" s="131"/>
      <c r="V174" s="131"/>
      <c r="W174" s="131"/>
      <c r="X174" s="131"/>
      <c r="Y174" s="131"/>
      <c r="Z174" s="131"/>
      <c r="AA174" s="131"/>
      <c r="AB174" s="131" t="s">
        <v>4</v>
      </c>
      <c r="AC174" s="131"/>
      <c r="AD174" s="131"/>
      <c r="AE174" s="131"/>
      <c r="AF174" s="131">
        <v>60</v>
      </c>
      <c r="AG174" s="131"/>
      <c r="AH174" s="131"/>
      <c r="AI174" s="131"/>
      <c r="AJ174" s="132" t="s">
        <v>31</v>
      </c>
      <c r="AK174" s="132"/>
      <c r="AL174" s="132"/>
      <c r="AM174" s="132"/>
      <c r="AN174" s="132" t="s">
        <v>4</v>
      </c>
      <c r="AO174" s="132"/>
      <c r="AP174" s="132"/>
      <c r="AQ174" s="132" t="s">
        <v>59</v>
      </c>
      <c r="AR174" s="132"/>
      <c r="AS174" s="132"/>
      <c r="AT174" s="13"/>
      <c r="AU174" s="2">
        <f>Q174*U174</f>
        <v>0</v>
      </c>
      <c r="AV174" s="2">
        <f t="shared" ref="AV174:AV179" si="37">IF(AB174="する",Q174*U174*$V$83,Q174*U174)</f>
        <v>0</v>
      </c>
      <c r="AW174" s="2">
        <f t="shared" ref="AW174:AW179" si="38">AV174*$AX$81</f>
        <v>0</v>
      </c>
      <c r="AX174" s="2">
        <f t="shared" ref="AX174:AX179" si="39">AW174*$AX$82</f>
        <v>0</v>
      </c>
      <c r="AY174" s="2">
        <f t="shared" ref="AY174:AY179" si="40">IF(AB174="する",AX174/$V$83*(AF174+32),AX174*(AF174+1))</f>
        <v>0</v>
      </c>
      <c r="AZ174" s="2">
        <f t="shared" ref="AZ174:AZ179" si="41">IF(AND(AN174="する",AQ174="あり"),IF(AJ174="Unicode",Q174*(1+$AX$82*2+$AX$82*2),Q174*(1+$AX$81*$AX$82*2+$AX$81*$AX$82*2)),0)</f>
        <v>0</v>
      </c>
      <c r="BA174" s="2">
        <f t="shared" ref="BA174:BA179" si="42">IF(AND(AN174="する",AQ174="なし"),IF(AJ174="Unicode",Q174*(1+$AX$82+$AX$82*2),Q174*(1+$AX$81*$AX$82+$AX$81*$AX$82*2)),0)</f>
        <v>0</v>
      </c>
      <c r="BB174" s="2">
        <f t="shared" ref="BB174:BB179" si="43">IF(AND(AN174="しない",AQ174="あり"),IF(AJ174="Unicode",Q174*(1+$AX$82*2+$AX$82),Q174*(1+$AX$81*$AX$82*2+$AX$81*$AX$82)),0)</f>
        <v>0</v>
      </c>
      <c r="BC174" s="2">
        <f t="shared" ref="BC174:BC179" si="44">IF(AND(AN174="しない",AQ174="なし"),IF(AJ174="Unicode",Q174*(1+$AX$82),Q174*(1+$AX$81*$AX$82)),0)</f>
        <v>0</v>
      </c>
      <c r="BD174" s="2">
        <f t="shared" ref="BD174:BD179" si="45">IF(AB174="する",IF(X174&gt;0,AU174*(X174+31)*$V$80,0),AU174*X174*$V$80)</f>
        <v>0</v>
      </c>
    </row>
    <row r="175" spans="1:56">
      <c r="B175" s="10"/>
      <c r="C175" s="130" t="s">
        <v>36</v>
      </c>
      <c r="D175" s="130"/>
      <c r="E175" s="130"/>
      <c r="F175" s="130"/>
      <c r="G175" s="130"/>
      <c r="H175" s="130"/>
      <c r="I175" s="130"/>
      <c r="J175" s="130"/>
      <c r="K175" s="130"/>
      <c r="L175" s="130"/>
      <c r="M175" s="130"/>
      <c r="N175" s="130"/>
      <c r="O175" s="130"/>
      <c r="P175" s="130"/>
      <c r="Q175" s="131"/>
      <c r="R175" s="131"/>
      <c r="S175" s="131"/>
      <c r="T175" s="131"/>
      <c r="U175" s="131"/>
      <c r="V175" s="131"/>
      <c r="W175" s="131"/>
      <c r="X175" s="131"/>
      <c r="Y175" s="131"/>
      <c r="Z175" s="131"/>
      <c r="AA175" s="131"/>
      <c r="AB175" s="131" t="s">
        <v>4</v>
      </c>
      <c r="AC175" s="131"/>
      <c r="AD175" s="131"/>
      <c r="AE175" s="131"/>
      <c r="AF175" s="131">
        <v>60</v>
      </c>
      <c r="AG175" s="131"/>
      <c r="AH175" s="131"/>
      <c r="AI175" s="131"/>
      <c r="AJ175" s="132" t="s">
        <v>31</v>
      </c>
      <c r="AK175" s="132"/>
      <c r="AL175" s="132"/>
      <c r="AM175" s="132"/>
      <c r="AN175" s="132" t="s">
        <v>4</v>
      </c>
      <c r="AO175" s="132"/>
      <c r="AP175" s="132"/>
      <c r="AQ175" s="132" t="s">
        <v>60</v>
      </c>
      <c r="AR175" s="132"/>
      <c r="AS175" s="132"/>
      <c r="AT175" s="13"/>
      <c r="AU175" s="2">
        <f t="shared" ref="AU175:AU176" si="46">Q175*U175</f>
        <v>0</v>
      </c>
      <c r="AV175" s="2">
        <f t="shared" si="37"/>
        <v>0</v>
      </c>
      <c r="AW175" s="2">
        <f t="shared" si="38"/>
        <v>0</v>
      </c>
      <c r="AX175" s="2">
        <f t="shared" si="39"/>
        <v>0</v>
      </c>
      <c r="AY175" s="2">
        <f t="shared" si="40"/>
        <v>0</v>
      </c>
      <c r="AZ175" s="2">
        <f t="shared" si="41"/>
        <v>0</v>
      </c>
      <c r="BA175" s="2">
        <f t="shared" si="42"/>
        <v>0</v>
      </c>
      <c r="BB175" s="2">
        <f t="shared" si="43"/>
        <v>0</v>
      </c>
      <c r="BC175" s="2">
        <f t="shared" si="44"/>
        <v>0</v>
      </c>
      <c r="BD175" s="2">
        <f t="shared" si="45"/>
        <v>0</v>
      </c>
    </row>
    <row r="176" spans="1:56">
      <c r="B176" s="10"/>
      <c r="C176" s="130" t="s">
        <v>37</v>
      </c>
      <c r="D176" s="130"/>
      <c r="E176" s="130"/>
      <c r="F176" s="130"/>
      <c r="G176" s="130"/>
      <c r="H176" s="130"/>
      <c r="I176" s="130"/>
      <c r="J176" s="130"/>
      <c r="K176" s="130"/>
      <c r="L176" s="130"/>
      <c r="M176" s="130"/>
      <c r="N176" s="130"/>
      <c r="O176" s="130"/>
      <c r="P176" s="130"/>
      <c r="Q176" s="131"/>
      <c r="R176" s="131"/>
      <c r="S176" s="131"/>
      <c r="T176" s="131"/>
      <c r="U176" s="131"/>
      <c r="V176" s="131"/>
      <c r="W176" s="131"/>
      <c r="X176" s="131"/>
      <c r="Y176" s="131"/>
      <c r="Z176" s="131"/>
      <c r="AA176" s="131"/>
      <c r="AB176" s="131" t="s">
        <v>4</v>
      </c>
      <c r="AC176" s="131"/>
      <c r="AD176" s="131"/>
      <c r="AE176" s="131"/>
      <c r="AF176" s="131">
        <v>60</v>
      </c>
      <c r="AG176" s="131"/>
      <c r="AH176" s="131"/>
      <c r="AI176" s="131"/>
      <c r="AJ176" s="132" t="s">
        <v>31</v>
      </c>
      <c r="AK176" s="132"/>
      <c r="AL176" s="132"/>
      <c r="AM176" s="132"/>
      <c r="AN176" s="132" t="s">
        <v>4</v>
      </c>
      <c r="AO176" s="132"/>
      <c r="AP176" s="132"/>
      <c r="AQ176" s="132" t="s">
        <v>60</v>
      </c>
      <c r="AR176" s="132"/>
      <c r="AS176" s="132"/>
      <c r="AT176" s="13"/>
      <c r="AU176" s="2">
        <f t="shared" si="46"/>
        <v>0</v>
      </c>
      <c r="AV176" s="2">
        <f t="shared" si="37"/>
        <v>0</v>
      </c>
      <c r="AW176" s="2">
        <f t="shared" si="38"/>
        <v>0</v>
      </c>
      <c r="AX176" s="2">
        <f t="shared" si="39"/>
        <v>0</v>
      </c>
      <c r="AY176" s="2">
        <f t="shared" si="40"/>
        <v>0</v>
      </c>
      <c r="AZ176" s="2">
        <f t="shared" si="41"/>
        <v>0</v>
      </c>
      <c r="BA176" s="2">
        <f t="shared" si="42"/>
        <v>0</v>
      </c>
      <c r="BB176" s="2">
        <f t="shared" si="43"/>
        <v>0</v>
      </c>
      <c r="BC176" s="2">
        <f t="shared" si="44"/>
        <v>0</v>
      </c>
      <c r="BD176" s="2">
        <f t="shared" si="45"/>
        <v>0</v>
      </c>
    </row>
    <row r="177" spans="2:56">
      <c r="B177" s="10"/>
      <c r="C177" s="130" t="s">
        <v>52</v>
      </c>
      <c r="D177" s="130"/>
      <c r="E177" s="130"/>
      <c r="F177" s="130"/>
      <c r="G177" s="130"/>
      <c r="H177" s="130"/>
      <c r="I177" s="130"/>
      <c r="J177" s="130"/>
      <c r="K177" s="130"/>
      <c r="L177" s="130"/>
      <c r="M177" s="130"/>
      <c r="N177" s="131" t="s">
        <v>51</v>
      </c>
      <c r="O177" s="131"/>
      <c r="P177" s="131"/>
      <c r="Q177" s="132">
        <f>IF(N177="取得する",Q176,0)</f>
        <v>0</v>
      </c>
      <c r="R177" s="132"/>
      <c r="S177" s="132"/>
      <c r="T177" s="132"/>
      <c r="U177" s="132">
        <f>IF(N177="取得する",U176,0)</f>
        <v>0</v>
      </c>
      <c r="V177" s="132"/>
      <c r="W177" s="132"/>
      <c r="X177" s="133"/>
      <c r="Y177" s="133"/>
      <c r="Z177" s="133"/>
      <c r="AA177" s="133"/>
      <c r="AB177" s="131" t="s">
        <v>4</v>
      </c>
      <c r="AC177" s="131"/>
      <c r="AD177" s="131"/>
      <c r="AE177" s="131"/>
      <c r="AF177" s="131">
        <v>60</v>
      </c>
      <c r="AG177" s="131"/>
      <c r="AH177" s="131"/>
      <c r="AI177" s="131"/>
      <c r="AJ177" s="132" t="s">
        <v>31</v>
      </c>
      <c r="AK177" s="132"/>
      <c r="AL177" s="132"/>
      <c r="AM177" s="132"/>
      <c r="AN177" s="132" t="s">
        <v>4</v>
      </c>
      <c r="AO177" s="132"/>
      <c r="AP177" s="132"/>
      <c r="AQ177" s="132" t="s">
        <v>60</v>
      </c>
      <c r="AR177" s="132"/>
      <c r="AS177" s="132"/>
      <c r="AT177" s="13"/>
      <c r="AU177" s="2">
        <f>Q177*U177*$AX$83</f>
        <v>0</v>
      </c>
      <c r="AV177" s="2">
        <f t="shared" si="37"/>
        <v>0</v>
      </c>
      <c r="AW177" s="2">
        <f t="shared" si="38"/>
        <v>0</v>
      </c>
      <c r="AX177" s="2">
        <f t="shared" si="39"/>
        <v>0</v>
      </c>
      <c r="AY177" s="2">
        <f t="shared" si="40"/>
        <v>0</v>
      </c>
      <c r="AZ177" s="2">
        <f t="shared" si="41"/>
        <v>0</v>
      </c>
      <c r="BA177" s="2">
        <f t="shared" si="42"/>
        <v>0</v>
      </c>
      <c r="BB177" s="2">
        <f t="shared" si="43"/>
        <v>0</v>
      </c>
      <c r="BC177" s="2">
        <f t="shared" si="44"/>
        <v>0</v>
      </c>
      <c r="BD177" s="2">
        <f t="shared" si="45"/>
        <v>0</v>
      </c>
    </row>
    <row r="178" spans="2:56">
      <c r="B178" s="10"/>
      <c r="C178" s="130"/>
      <c r="D178" s="130"/>
      <c r="E178" s="130"/>
      <c r="F178" s="130"/>
      <c r="G178" s="130"/>
      <c r="H178" s="130"/>
      <c r="I178" s="130"/>
      <c r="J178" s="130"/>
      <c r="K178" s="130"/>
      <c r="L178" s="130"/>
      <c r="M178" s="130"/>
      <c r="N178" s="130"/>
      <c r="O178" s="130"/>
      <c r="P178" s="130"/>
      <c r="Q178" s="131"/>
      <c r="R178" s="131"/>
      <c r="S178" s="131"/>
      <c r="T178" s="131"/>
      <c r="U178" s="131"/>
      <c r="V178" s="131"/>
      <c r="W178" s="131"/>
      <c r="X178" s="131"/>
      <c r="Y178" s="131"/>
      <c r="Z178" s="131"/>
      <c r="AA178" s="131"/>
      <c r="AB178" s="131" t="s">
        <v>4</v>
      </c>
      <c r="AC178" s="131"/>
      <c r="AD178" s="131"/>
      <c r="AE178" s="131"/>
      <c r="AF178" s="131">
        <v>60</v>
      </c>
      <c r="AG178" s="131"/>
      <c r="AH178" s="131"/>
      <c r="AI178" s="131"/>
      <c r="AJ178" s="132" t="s">
        <v>31</v>
      </c>
      <c r="AK178" s="132"/>
      <c r="AL178" s="132"/>
      <c r="AM178" s="132"/>
      <c r="AN178" s="132" t="s">
        <v>4</v>
      </c>
      <c r="AO178" s="132"/>
      <c r="AP178" s="132"/>
      <c r="AQ178" s="132" t="s">
        <v>60</v>
      </c>
      <c r="AR178" s="132"/>
      <c r="AS178" s="132"/>
      <c r="AT178" s="13"/>
      <c r="AU178" s="2">
        <f t="shared" ref="AU178:AU179" si="47">Q178*U178</f>
        <v>0</v>
      </c>
      <c r="AV178" s="2">
        <f t="shared" si="37"/>
        <v>0</v>
      </c>
      <c r="AW178" s="2">
        <f t="shared" si="38"/>
        <v>0</v>
      </c>
      <c r="AX178" s="2">
        <f t="shared" si="39"/>
        <v>0</v>
      </c>
      <c r="AY178" s="2">
        <f t="shared" si="40"/>
        <v>0</v>
      </c>
      <c r="AZ178" s="2">
        <f t="shared" si="41"/>
        <v>0</v>
      </c>
      <c r="BA178" s="2">
        <f t="shared" si="42"/>
        <v>0</v>
      </c>
      <c r="BB178" s="2">
        <f t="shared" si="43"/>
        <v>0</v>
      </c>
      <c r="BC178" s="2">
        <f t="shared" si="44"/>
        <v>0</v>
      </c>
      <c r="BD178" s="2">
        <f t="shared" si="45"/>
        <v>0</v>
      </c>
    </row>
    <row r="179" spans="2:56">
      <c r="B179" s="10"/>
      <c r="C179" s="130"/>
      <c r="D179" s="130"/>
      <c r="E179" s="130"/>
      <c r="F179" s="130"/>
      <c r="G179" s="130"/>
      <c r="H179" s="130"/>
      <c r="I179" s="130"/>
      <c r="J179" s="130"/>
      <c r="K179" s="130"/>
      <c r="L179" s="130"/>
      <c r="M179" s="130"/>
      <c r="N179" s="130"/>
      <c r="O179" s="130"/>
      <c r="P179" s="130"/>
      <c r="Q179" s="131"/>
      <c r="R179" s="131"/>
      <c r="S179" s="131"/>
      <c r="T179" s="131"/>
      <c r="U179" s="131"/>
      <c r="V179" s="131"/>
      <c r="W179" s="131"/>
      <c r="X179" s="131"/>
      <c r="Y179" s="131"/>
      <c r="Z179" s="131"/>
      <c r="AA179" s="131"/>
      <c r="AB179" s="131" t="s">
        <v>4</v>
      </c>
      <c r="AC179" s="131"/>
      <c r="AD179" s="131"/>
      <c r="AE179" s="131"/>
      <c r="AF179" s="131">
        <v>60</v>
      </c>
      <c r="AG179" s="131"/>
      <c r="AH179" s="131"/>
      <c r="AI179" s="131"/>
      <c r="AJ179" s="132" t="s">
        <v>31</v>
      </c>
      <c r="AK179" s="132"/>
      <c r="AL179" s="132"/>
      <c r="AM179" s="132"/>
      <c r="AN179" s="132" t="s">
        <v>4</v>
      </c>
      <c r="AO179" s="132"/>
      <c r="AP179" s="132"/>
      <c r="AQ179" s="132" t="s">
        <v>60</v>
      </c>
      <c r="AR179" s="132"/>
      <c r="AS179" s="132"/>
      <c r="AT179" s="13"/>
      <c r="AU179" s="2">
        <f t="shared" si="47"/>
        <v>0</v>
      </c>
      <c r="AV179" s="2">
        <f t="shared" si="37"/>
        <v>0</v>
      </c>
      <c r="AW179" s="2">
        <f t="shared" si="38"/>
        <v>0</v>
      </c>
      <c r="AX179" s="2">
        <f t="shared" si="39"/>
        <v>0</v>
      </c>
      <c r="AY179" s="2">
        <f t="shared" si="40"/>
        <v>0</v>
      </c>
      <c r="AZ179" s="2">
        <f t="shared" si="41"/>
        <v>0</v>
      </c>
      <c r="BA179" s="2">
        <f t="shared" si="42"/>
        <v>0</v>
      </c>
      <c r="BB179" s="2">
        <f t="shared" si="43"/>
        <v>0</v>
      </c>
      <c r="BC179" s="2">
        <f t="shared" si="44"/>
        <v>0</v>
      </c>
      <c r="BD179" s="2">
        <f t="shared" si="45"/>
        <v>0</v>
      </c>
    </row>
    <row r="180" spans="2:56">
      <c r="B180" s="10"/>
      <c r="C180" s="12"/>
      <c r="D180" s="12"/>
      <c r="E180" s="12"/>
      <c r="F180" s="12"/>
      <c r="G180" s="12"/>
      <c r="H180" s="12"/>
      <c r="I180" s="12"/>
      <c r="J180" s="12"/>
      <c r="K180" s="12"/>
      <c r="L180" s="12"/>
      <c r="M180" s="12"/>
      <c r="N180" s="12"/>
      <c r="O180" s="12"/>
      <c r="P180" s="12" t="s">
        <v>79</v>
      </c>
      <c r="Q180" s="151">
        <f>SUM(AU174:AU179)/1024</f>
        <v>0</v>
      </c>
      <c r="R180" s="151"/>
      <c r="S180" s="151"/>
      <c r="T180" s="151"/>
      <c r="U180" s="12" t="s">
        <v>54</v>
      </c>
      <c r="V180" s="12"/>
      <c r="W180" s="12"/>
      <c r="X180" s="17"/>
      <c r="Y180" s="17"/>
      <c r="Z180" s="17"/>
      <c r="AA180" s="12"/>
      <c r="AB180" s="12"/>
      <c r="AC180" s="12"/>
      <c r="AD180" s="12"/>
      <c r="AE180" s="12"/>
      <c r="AF180" s="12"/>
      <c r="AG180" s="12"/>
      <c r="AH180" s="12"/>
      <c r="AI180" s="12"/>
      <c r="AJ180" s="12"/>
      <c r="AK180" s="12"/>
      <c r="AL180" s="12"/>
      <c r="AM180" s="12"/>
      <c r="AN180" s="12"/>
      <c r="AO180" s="12"/>
      <c r="AP180" s="12"/>
      <c r="AQ180" s="12"/>
      <c r="AR180" s="12"/>
      <c r="AS180" s="12"/>
      <c r="AT180" s="13"/>
    </row>
    <row r="181" spans="2:56">
      <c r="B181" s="10"/>
      <c r="C181" s="12"/>
      <c r="D181" s="12"/>
      <c r="E181" s="12"/>
      <c r="F181" s="12"/>
      <c r="G181" s="12"/>
      <c r="H181" s="12"/>
      <c r="I181" s="12"/>
      <c r="J181" s="12"/>
      <c r="K181" s="12"/>
      <c r="L181" s="12"/>
      <c r="M181" s="12"/>
      <c r="N181" s="12"/>
      <c r="O181" s="12"/>
      <c r="P181" s="12"/>
      <c r="Q181" s="48"/>
      <c r="R181" s="48"/>
      <c r="S181" s="48"/>
      <c r="T181" s="48"/>
      <c r="U181" s="12"/>
      <c r="V181" s="12"/>
      <c r="W181" s="12"/>
      <c r="X181" s="17"/>
      <c r="Y181" s="17"/>
      <c r="Z181" s="17"/>
      <c r="AA181" s="12"/>
      <c r="AB181" s="12"/>
      <c r="AC181" s="12"/>
      <c r="AD181" s="12"/>
      <c r="AE181" s="12"/>
      <c r="AF181" s="12"/>
      <c r="AG181" s="12"/>
      <c r="AH181" s="12"/>
      <c r="AI181" s="12"/>
      <c r="AJ181" s="12"/>
      <c r="AK181" s="12"/>
      <c r="AL181" s="12"/>
      <c r="AM181" s="12"/>
      <c r="AN181" s="12"/>
      <c r="AO181" s="12"/>
      <c r="AP181" s="12"/>
      <c r="AQ181" s="12"/>
      <c r="AR181" s="12"/>
      <c r="AS181" s="12"/>
      <c r="AT181" s="13"/>
    </row>
    <row r="182" spans="2:56" ht="114.75" customHeight="1">
      <c r="B182" s="10"/>
      <c r="C182" s="120" t="s">
        <v>143</v>
      </c>
      <c r="D182" s="121"/>
      <c r="E182" s="121"/>
      <c r="F182" s="121"/>
      <c r="G182" s="121"/>
      <c r="H182" s="121"/>
      <c r="I182" s="121"/>
      <c r="J182" s="121"/>
      <c r="K182" s="121"/>
      <c r="L182" s="121"/>
      <c r="M182" s="121"/>
      <c r="N182" s="121"/>
      <c r="O182" s="121"/>
      <c r="P182" s="121"/>
      <c r="Q182" s="153" t="s">
        <v>110</v>
      </c>
      <c r="R182" s="153"/>
      <c r="S182" s="153"/>
      <c r="T182" s="153"/>
      <c r="U182" s="153" t="s">
        <v>112</v>
      </c>
      <c r="V182" s="153"/>
      <c r="W182" s="153"/>
      <c r="X182" s="153" t="s">
        <v>108</v>
      </c>
      <c r="Y182" s="153"/>
      <c r="Z182" s="153"/>
      <c r="AA182" s="153"/>
      <c r="AB182" s="153" t="s">
        <v>158</v>
      </c>
      <c r="AC182" s="154"/>
      <c r="AD182" s="154"/>
      <c r="AE182" s="154"/>
      <c r="AF182" s="12"/>
      <c r="AG182" s="12"/>
      <c r="AH182" s="12"/>
      <c r="AI182" s="12"/>
      <c r="AJ182" s="12"/>
      <c r="AK182" s="12"/>
      <c r="AL182" s="12"/>
      <c r="AM182" s="12"/>
      <c r="AN182" s="12"/>
      <c r="AO182" s="12"/>
      <c r="AP182" s="12"/>
      <c r="AQ182" s="12"/>
      <c r="AR182" s="12"/>
      <c r="AS182" s="12"/>
      <c r="AT182" s="13"/>
    </row>
    <row r="183" spans="2:56" ht="30.75" customHeight="1">
      <c r="B183" s="10"/>
      <c r="C183" s="156" t="s">
        <v>47</v>
      </c>
      <c r="D183" s="157"/>
      <c r="E183" s="157"/>
      <c r="F183" s="157"/>
      <c r="G183" s="157"/>
      <c r="H183" s="157"/>
      <c r="I183" s="157"/>
      <c r="J183" s="157"/>
      <c r="K183" s="158" t="s">
        <v>48</v>
      </c>
      <c r="L183" s="158"/>
      <c r="M183" s="158"/>
      <c r="N183" s="158"/>
      <c r="O183" s="158"/>
      <c r="P183" s="158"/>
      <c r="Q183" s="152" t="s">
        <v>3</v>
      </c>
      <c r="R183" s="136"/>
      <c r="S183" s="136"/>
      <c r="T183" s="136"/>
      <c r="U183" s="159"/>
      <c r="V183" s="159"/>
      <c r="W183" s="159"/>
      <c r="X183" s="137" t="s">
        <v>7</v>
      </c>
      <c r="Y183" s="137"/>
      <c r="Z183" s="137"/>
      <c r="AA183" s="137"/>
      <c r="AB183" s="136" t="s">
        <v>0</v>
      </c>
      <c r="AC183" s="136"/>
      <c r="AD183" s="136"/>
      <c r="AE183" s="136"/>
      <c r="AF183" s="18"/>
      <c r="AG183" s="19"/>
      <c r="AH183" s="19"/>
      <c r="AI183" s="19"/>
      <c r="AJ183" s="20"/>
      <c r="AK183" s="19"/>
      <c r="AL183" s="19"/>
      <c r="AM183" s="19"/>
      <c r="AN183" s="12"/>
      <c r="AO183" s="12"/>
      <c r="AP183" s="12"/>
      <c r="AQ183" s="12"/>
      <c r="AR183" s="12"/>
      <c r="AS183" s="12"/>
      <c r="AT183" s="13"/>
      <c r="AV183" s="14"/>
      <c r="AW183" s="14"/>
      <c r="AX183" s="14"/>
    </row>
    <row r="184" spans="2:56">
      <c r="B184" s="10"/>
      <c r="C184" s="130" t="s">
        <v>30</v>
      </c>
      <c r="D184" s="130"/>
      <c r="E184" s="130"/>
      <c r="F184" s="130"/>
      <c r="G184" s="130"/>
      <c r="H184" s="130"/>
      <c r="I184" s="130"/>
      <c r="J184" s="130"/>
      <c r="K184" s="130"/>
      <c r="L184" s="130"/>
      <c r="M184" s="130"/>
      <c r="N184" s="130"/>
      <c r="O184" s="130"/>
      <c r="P184" s="130"/>
      <c r="Q184" s="131"/>
      <c r="R184" s="131"/>
      <c r="S184" s="131"/>
      <c r="T184" s="131"/>
      <c r="U184" s="132"/>
      <c r="V184" s="132"/>
      <c r="W184" s="132"/>
      <c r="X184" s="133"/>
      <c r="Y184" s="133"/>
      <c r="Z184" s="133"/>
      <c r="AA184" s="133"/>
      <c r="AB184" s="131" t="s">
        <v>4</v>
      </c>
      <c r="AC184" s="131"/>
      <c r="AD184" s="131"/>
      <c r="AE184" s="131"/>
      <c r="AF184" s="17"/>
      <c r="AG184" s="17"/>
      <c r="AH184" s="17"/>
      <c r="AI184" s="17"/>
      <c r="AJ184" s="17"/>
      <c r="AK184" s="17"/>
      <c r="AL184" s="17"/>
      <c r="AM184" s="17"/>
      <c r="AN184" s="12"/>
      <c r="AO184" s="12"/>
      <c r="AP184" s="12"/>
      <c r="AQ184" s="12"/>
      <c r="AR184" s="12"/>
      <c r="AS184" s="12"/>
      <c r="AT184" s="13"/>
      <c r="AU184" s="2">
        <f>Q184</f>
        <v>0</v>
      </c>
      <c r="AV184" s="2">
        <f>IF(AB184="する",Q184*$V$83,Q184)</f>
        <v>0</v>
      </c>
      <c r="AW184" s="2">
        <f>AV184*$AX$81</f>
        <v>0</v>
      </c>
      <c r="AX184" s="2">
        <f>AW184</f>
        <v>0</v>
      </c>
      <c r="BD184" s="2">
        <f>IF(AB184="する",IF(X184&gt;0,AU184*(X184+31)*$V$80,0),AU184*X184*$V$80)</f>
        <v>0</v>
      </c>
    </row>
    <row r="185" spans="2:56">
      <c r="B185" s="10"/>
      <c r="C185" s="130"/>
      <c r="D185" s="130"/>
      <c r="E185" s="130"/>
      <c r="F185" s="130"/>
      <c r="G185" s="130"/>
      <c r="H185" s="130"/>
      <c r="I185" s="130"/>
      <c r="J185" s="130"/>
      <c r="K185" s="130"/>
      <c r="L185" s="130"/>
      <c r="M185" s="130"/>
      <c r="N185" s="130"/>
      <c r="O185" s="130"/>
      <c r="P185" s="130"/>
      <c r="Q185" s="131"/>
      <c r="R185" s="131"/>
      <c r="S185" s="131"/>
      <c r="T185" s="131"/>
      <c r="U185" s="132"/>
      <c r="V185" s="132"/>
      <c r="W185" s="132"/>
      <c r="X185" s="133"/>
      <c r="Y185" s="133"/>
      <c r="Z185" s="133"/>
      <c r="AA185" s="133"/>
      <c r="AB185" s="131" t="s">
        <v>4</v>
      </c>
      <c r="AC185" s="131"/>
      <c r="AD185" s="131"/>
      <c r="AE185" s="131"/>
      <c r="AF185" s="17"/>
      <c r="AG185" s="17"/>
      <c r="AH185" s="17"/>
      <c r="AI185" s="17"/>
      <c r="AJ185" s="17"/>
      <c r="AK185" s="17"/>
      <c r="AL185" s="17"/>
      <c r="AM185" s="17"/>
      <c r="AN185" s="12"/>
      <c r="AO185" s="12"/>
      <c r="AP185" s="12"/>
      <c r="AQ185" s="12"/>
      <c r="AR185" s="12"/>
      <c r="AS185" s="12"/>
      <c r="AT185" s="13"/>
      <c r="AU185" s="2">
        <f t="shared" ref="AU185:AU188" si="48">Q185</f>
        <v>0</v>
      </c>
      <c r="AV185" s="2">
        <f>IF(AB185="する",Q185*$V$83,Q185)</f>
        <v>0</v>
      </c>
      <c r="AW185" s="2">
        <f>AV185*$AX$81</f>
        <v>0</v>
      </c>
      <c r="AX185" s="2">
        <f t="shared" ref="AX185:AX188" si="49">AW185</f>
        <v>0</v>
      </c>
      <c r="BD185" s="2">
        <f>IF(AB185="する",IF(X185&gt;0,AU185*(X185+31)*$V$80,0),AU185*X185*$V$80)</f>
        <v>0</v>
      </c>
    </row>
    <row r="186" spans="2:56">
      <c r="B186" s="10"/>
      <c r="C186" s="130"/>
      <c r="D186" s="130"/>
      <c r="E186" s="130"/>
      <c r="F186" s="130"/>
      <c r="G186" s="130"/>
      <c r="H186" s="130"/>
      <c r="I186" s="130"/>
      <c r="J186" s="130"/>
      <c r="K186" s="130"/>
      <c r="L186" s="130"/>
      <c r="M186" s="130"/>
      <c r="N186" s="130"/>
      <c r="O186" s="130"/>
      <c r="P186" s="130"/>
      <c r="Q186" s="131"/>
      <c r="R186" s="131"/>
      <c r="S186" s="131"/>
      <c r="T186" s="131"/>
      <c r="U186" s="132"/>
      <c r="V186" s="132"/>
      <c r="W186" s="132"/>
      <c r="X186" s="133"/>
      <c r="Y186" s="133"/>
      <c r="Z186" s="133"/>
      <c r="AA186" s="133"/>
      <c r="AB186" s="131" t="s">
        <v>4</v>
      </c>
      <c r="AC186" s="131"/>
      <c r="AD186" s="131"/>
      <c r="AE186" s="131"/>
      <c r="AF186" s="17"/>
      <c r="AG186" s="17"/>
      <c r="AH186" s="17"/>
      <c r="AI186" s="17"/>
      <c r="AJ186" s="17"/>
      <c r="AK186" s="17"/>
      <c r="AL186" s="17"/>
      <c r="AM186" s="17"/>
      <c r="AN186" s="12"/>
      <c r="AO186" s="12"/>
      <c r="AP186" s="12"/>
      <c r="AQ186" s="12"/>
      <c r="AR186" s="12"/>
      <c r="AS186" s="12"/>
      <c r="AT186" s="13"/>
      <c r="AU186" s="2">
        <f t="shared" si="48"/>
        <v>0</v>
      </c>
      <c r="AV186" s="2">
        <f>IF(AB186="する",Q186*$V$83,Q186)</f>
        <v>0</v>
      </c>
      <c r="AW186" s="2">
        <f>AV186*$AX$81</f>
        <v>0</v>
      </c>
      <c r="AX186" s="2">
        <f t="shared" si="49"/>
        <v>0</v>
      </c>
      <c r="BD186" s="2">
        <f>IF(AB186="する",IF(X186&gt;0,AU186*(X186+31)*$V$80,0),AU186*X186*$V$80)</f>
        <v>0</v>
      </c>
    </row>
    <row r="187" spans="2:56">
      <c r="B187" s="10"/>
      <c r="C187" s="130"/>
      <c r="D187" s="130"/>
      <c r="E187" s="130"/>
      <c r="F187" s="130"/>
      <c r="G187" s="130"/>
      <c r="H187" s="130"/>
      <c r="I187" s="130"/>
      <c r="J187" s="130"/>
      <c r="K187" s="130"/>
      <c r="L187" s="130"/>
      <c r="M187" s="130"/>
      <c r="N187" s="130"/>
      <c r="O187" s="130"/>
      <c r="P187" s="130"/>
      <c r="Q187" s="131"/>
      <c r="R187" s="131"/>
      <c r="S187" s="131"/>
      <c r="T187" s="131"/>
      <c r="U187" s="132"/>
      <c r="V187" s="132"/>
      <c r="W187" s="132"/>
      <c r="X187" s="133"/>
      <c r="Y187" s="133"/>
      <c r="Z187" s="133"/>
      <c r="AA187" s="133"/>
      <c r="AB187" s="131" t="s">
        <v>4</v>
      </c>
      <c r="AC187" s="131"/>
      <c r="AD187" s="131"/>
      <c r="AE187" s="131"/>
      <c r="AF187" s="17"/>
      <c r="AG187" s="17"/>
      <c r="AH187" s="17"/>
      <c r="AI187" s="17"/>
      <c r="AJ187" s="17"/>
      <c r="AK187" s="17"/>
      <c r="AL187" s="17"/>
      <c r="AM187" s="17"/>
      <c r="AN187" s="12"/>
      <c r="AO187" s="12"/>
      <c r="AP187" s="12"/>
      <c r="AQ187" s="12"/>
      <c r="AR187" s="12"/>
      <c r="AS187" s="12"/>
      <c r="AT187" s="13"/>
      <c r="AU187" s="2">
        <f t="shared" si="48"/>
        <v>0</v>
      </c>
      <c r="AV187" s="2">
        <f>IF(AB187="する",Q187*$V$83,Q187)</f>
        <v>0</v>
      </c>
      <c r="AW187" s="2">
        <f>AV187*$AX$81</f>
        <v>0</v>
      </c>
      <c r="AX187" s="2">
        <f t="shared" si="49"/>
        <v>0</v>
      </c>
      <c r="BD187" s="2">
        <f>IF(AB187="する",IF(X187&gt;0,AU187*(X187+31)*$V$80,0),AU187*X187*$V$80)</f>
        <v>0</v>
      </c>
    </row>
    <row r="188" spans="2:56">
      <c r="B188" s="10"/>
      <c r="C188" s="130"/>
      <c r="D188" s="130"/>
      <c r="E188" s="130"/>
      <c r="F188" s="130"/>
      <c r="G188" s="130"/>
      <c r="H188" s="130"/>
      <c r="I188" s="130"/>
      <c r="J188" s="130"/>
      <c r="K188" s="130"/>
      <c r="L188" s="130"/>
      <c r="M188" s="130"/>
      <c r="N188" s="130"/>
      <c r="O188" s="130"/>
      <c r="P188" s="130"/>
      <c r="Q188" s="131"/>
      <c r="R188" s="131"/>
      <c r="S188" s="131"/>
      <c r="T188" s="131"/>
      <c r="U188" s="132"/>
      <c r="V188" s="132"/>
      <c r="W188" s="132"/>
      <c r="X188" s="133"/>
      <c r="Y188" s="133"/>
      <c r="Z188" s="133"/>
      <c r="AA188" s="133"/>
      <c r="AB188" s="131" t="s">
        <v>4</v>
      </c>
      <c r="AC188" s="131"/>
      <c r="AD188" s="131"/>
      <c r="AE188" s="131"/>
      <c r="AF188" s="17"/>
      <c r="AG188" s="17"/>
      <c r="AH188" s="17"/>
      <c r="AI188" s="17"/>
      <c r="AJ188" s="17"/>
      <c r="AK188" s="17"/>
      <c r="AL188" s="17"/>
      <c r="AM188" s="17"/>
      <c r="AN188" s="12"/>
      <c r="AO188" s="12"/>
      <c r="AP188" s="12"/>
      <c r="AQ188" s="12"/>
      <c r="AR188" s="12"/>
      <c r="AS188" s="12"/>
      <c r="AT188" s="13"/>
      <c r="AU188" s="2">
        <f t="shared" si="48"/>
        <v>0</v>
      </c>
      <c r="AV188" s="2">
        <f>IF(AB188="する",Q188*$V$83,Q188)</f>
        <v>0</v>
      </c>
      <c r="AW188" s="2">
        <f>AV188*$AX$81</f>
        <v>0</v>
      </c>
      <c r="AX188" s="2">
        <f t="shared" si="49"/>
        <v>0</v>
      </c>
      <c r="BD188" s="2">
        <f>IF(AB188="する",IF(X188&gt;0,AU188*(X188+31)*$V$80,0),AU188*X188*$V$80)</f>
        <v>0</v>
      </c>
    </row>
    <row r="189" spans="2:56">
      <c r="B189" s="10"/>
      <c r="C189" s="12"/>
      <c r="D189" s="12"/>
      <c r="E189" s="12"/>
      <c r="F189" s="12"/>
      <c r="G189" s="12"/>
      <c r="H189" s="12"/>
      <c r="I189" s="12"/>
      <c r="J189" s="12"/>
      <c r="K189" s="12"/>
      <c r="L189" s="12"/>
      <c r="M189" s="12"/>
      <c r="N189" s="12"/>
      <c r="O189" s="12"/>
      <c r="P189" s="12" t="s">
        <v>79</v>
      </c>
      <c r="Q189" s="151">
        <f>SUM(AU184:AU188)/1024</f>
        <v>0</v>
      </c>
      <c r="R189" s="151"/>
      <c r="S189" s="151"/>
      <c r="T189" s="151"/>
      <c r="U189" s="12" t="s">
        <v>54</v>
      </c>
      <c r="V189" s="12"/>
      <c r="W189" s="12"/>
      <c r="X189" s="17"/>
      <c r="Y189" s="17"/>
      <c r="Z189" s="17"/>
      <c r="AA189" s="12"/>
      <c r="AB189" s="12"/>
      <c r="AC189" s="12"/>
      <c r="AD189" s="12"/>
      <c r="AE189" s="12"/>
      <c r="AF189" s="12"/>
      <c r="AG189" s="12"/>
      <c r="AH189" s="12"/>
      <c r="AI189" s="12"/>
      <c r="AJ189" s="12"/>
      <c r="AK189" s="12"/>
      <c r="AL189" s="12"/>
      <c r="AM189" s="12"/>
      <c r="AN189" s="12"/>
      <c r="AO189" s="12"/>
      <c r="AP189" s="12"/>
      <c r="AQ189" s="12"/>
      <c r="AR189" s="12"/>
      <c r="AS189" s="12"/>
      <c r="AT189" s="13"/>
    </row>
    <row r="190" spans="2:56">
      <c r="B190" s="10"/>
      <c r="C190" s="12"/>
      <c r="D190" s="12"/>
      <c r="E190" s="12"/>
      <c r="F190" s="12"/>
      <c r="G190" s="12"/>
      <c r="H190" s="12"/>
      <c r="I190" s="12"/>
      <c r="J190" s="12"/>
      <c r="K190" s="12"/>
      <c r="L190" s="12"/>
      <c r="M190" s="12"/>
      <c r="N190" s="12"/>
      <c r="O190" s="12"/>
      <c r="P190" s="12"/>
      <c r="Q190" s="48"/>
      <c r="R190" s="48"/>
      <c r="S190" s="48"/>
      <c r="T190" s="48"/>
      <c r="U190" s="12"/>
      <c r="V190" s="12"/>
      <c r="W190" s="12"/>
      <c r="X190" s="17"/>
      <c r="Y190" s="17"/>
      <c r="Z190" s="17"/>
      <c r="AA190" s="12"/>
      <c r="AB190" s="12"/>
      <c r="AC190" s="12"/>
      <c r="AD190" s="12"/>
      <c r="AE190" s="12"/>
      <c r="AF190" s="12"/>
      <c r="AG190" s="12"/>
      <c r="AH190" s="12"/>
      <c r="AI190" s="12"/>
      <c r="AJ190" s="12"/>
      <c r="AK190" s="12"/>
      <c r="AL190" s="12"/>
      <c r="AM190" s="12"/>
      <c r="AN190" s="12"/>
      <c r="AO190" s="12"/>
      <c r="AP190" s="12"/>
      <c r="AQ190" s="12"/>
      <c r="AR190" s="12"/>
      <c r="AS190" s="12"/>
      <c r="AT190" s="13"/>
    </row>
    <row r="191" spans="2:56" ht="171.75" customHeight="1">
      <c r="B191" s="10"/>
      <c r="C191" s="120" t="s">
        <v>145</v>
      </c>
      <c r="D191" s="120"/>
      <c r="E191" s="120"/>
      <c r="F191" s="120"/>
      <c r="G191" s="120"/>
      <c r="H191" s="120"/>
      <c r="I191" s="120"/>
      <c r="J191" s="120"/>
      <c r="K191" s="120"/>
      <c r="L191" s="120"/>
      <c r="M191" s="120"/>
      <c r="N191" s="120"/>
      <c r="O191" s="120"/>
      <c r="P191" s="120"/>
      <c r="Q191" s="155" t="s">
        <v>129</v>
      </c>
      <c r="R191" s="155"/>
      <c r="S191" s="155"/>
      <c r="T191" s="155"/>
      <c r="U191" s="153" t="s">
        <v>121</v>
      </c>
      <c r="V191" s="153"/>
      <c r="W191" s="153"/>
      <c r="X191" s="153" t="s">
        <v>108</v>
      </c>
      <c r="Y191" s="153"/>
      <c r="Z191" s="153"/>
      <c r="AA191" s="153"/>
      <c r="AB191" s="153" t="s">
        <v>158</v>
      </c>
      <c r="AC191" s="154"/>
      <c r="AD191" s="154"/>
      <c r="AE191" s="154"/>
      <c r="AF191" s="153" t="s">
        <v>128</v>
      </c>
      <c r="AG191" s="153"/>
      <c r="AH191" s="153"/>
      <c r="AI191" s="153"/>
      <c r="AJ191" s="153" t="s">
        <v>122</v>
      </c>
      <c r="AK191" s="153"/>
      <c r="AL191" s="153"/>
      <c r="AM191" s="153"/>
      <c r="AN191" s="153" t="s">
        <v>118</v>
      </c>
      <c r="AO191" s="153"/>
      <c r="AP191" s="153"/>
      <c r="AQ191" s="153" t="s">
        <v>119</v>
      </c>
      <c r="AR191" s="153"/>
      <c r="AS191" s="153"/>
      <c r="AT191" s="13"/>
    </row>
    <row r="192" spans="2:56" ht="29.25" customHeight="1">
      <c r="B192" s="10"/>
      <c r="C192" s="120"/>
      <c r="D192" s="120"/>
      <c r="E192" s="120"/>
      <c r="F192" s="120"/>
      <c r="G192" s="120"/>
      <c r="H192" s="120"/>
      <c r="I192" s="120"/>
      <c r="J192" s="120"/>
      <c r="K192" s="120"/>
      <c r="L192" s="120"/>
      <c r="M192" s="120"/>
      <c r="N192" s="120"/>
      <c r="O192" s="120"/>
      <c r="P192" s="120"/>
      <c r="Q192" s="152" t="s">
        <v>3</v>
      </c>
      <c r="R192" s="136"/>
      <c r="S192" s="136"/>
      <c r="T192" s="136"/>
      <c r="U192" s="136" t="s">
        <v>77</v>
      </c>
      <c r="V192" s="136"/>
      <c r="W192" s="136"/>
      <c r="X192" s="137" t="s">
        <v>7</v>
      </c>
      <c r="Y192" s="137"/>
      <c r="Z192" s="137"/>
      <c r="AA192" s="137"/>
      <c r="AB192" s="136" t="s">
        <v>0</v>
      </c>
      <c r="AC192" s="136"/>
      <c r="AD192" s="136"/>
      <c r="AE192" s="136"/>
      <c r="AF192" s="137" t="s">
        <v>6</v>
      </c>
      <c r="AG192" s="136"/>
      <c r="AH192" s="136"/>
      <c r="AI192" s="136"/>
      <c r="AJ192" s="152" t="s">
        <v>57</v>
      </c>
      <c r="AK192" s="136"/>
      <c r="AL192" s="136"/>
      <c r="AM192" s="136"/>
      <c r="AN192" s="152" t="s">
        <v>58</v>
      </c>
      <c r="AO192" s="152"/>
      <c r="AP192" s="152"/>
      <c r="AQ192" s="137" t="s">
        <v>34</v>
      </c>
      <c r="AR192" s="137"/>
      <c r="AS192" s="137"/>
      <c r="AT192" s="13"/>
      <c r="AV192" s="14"/>
      <c r="AW192" s="14"/>
      <c r="AX192" s="14"/>
    </row>
    <row r="193" spans="2:56">
      <c r="B193" s="10"/>
      <c r="C193" s="130" t="s">
        <v>87</v>
      </c>
      <c r="D193" s="130"/>
      <c r="E193" s="130"/>
      <c r="F193" s="130"/>
      <c r="G193" s="130"/>
      <c r="H193" s="130"/>
      <c r="I193" s="130"/>
      <c r="J193" s="130"/>
      <c r="K193" s="130"/>
      <c r="L193" s="130"/>
      <c r="M193" s="130"/>
      <c r="N193" s="130"/>
      <c r="O193" s="130"/>
      <c r="P193" s="130"/>
      <c r="Q193" s="131"/>
      <c r="R193" s="131"/>
      <c r="S193" s="131"/>
      <c r="T193" s="131"/>
      <c r="U193" s="131"/>
      <c r="V193" s="131"/>
      <c r="W193" s="131"/>
      <c r="X193" s="131"/>
      <c r="Y193" s="131"/>
      <c r="Z193" s="131"/>
      <c r="AA193" s="131"/>
      <c r="AB193" s="131" t="s">
        <v>4</v>
      </c>
      <c r="AC193" s="131"/>
      <c r="AD193" s="131"/>
      <c r="AE193" s="131"/>
      <c r="AF193" s="131">
        <v>60</v>
      </c>
      <c r="AG193" s="131"/>
      <c r="AH193" s="131"/>
      <c r="AI193" s="131"/>
      <c r="AJ193" s="131" t="s">
        <v>31</v>
      </c>
      <c r="AK193" s="131"/>
      <c r="AL193" s="131"/>
      <c r="AM193" s="131"/>
      <c r="AN193" s="131" t="s">
        <v>4</v>
      </c>
      <c r="AO193" s="131"/>
      <c r="AP193" s="131"/>
      <c r="AQ193" s="131" t="s">
        <v>45</v>
      </c>
      <c r="AR193" s="131"/>
      <c r="AS193" s="131"/>
      <c r="AT193" s="13"/>
      <c r="AU193" s="2">
        <f>Q193*U193</f>
        <v>0</v>
      </c>
      <c r="AV193" s="2">
        <f t="shared" ref="AV193:AV206" si="50">IF(AB193="する",Q193*U193*$V$83,Q193*U193)</f>
        <v>0</v>
      </c>
      <c r="AW193" s="2">
        <f t="shared" ref="AW193:AW206" si="51">AV193*$AX$81</f>
        <v>0</v>
      </c>
      <c r="AX193" s="2">
        <f t="shared" ref="AX193:AX206" si="52">AW193*$AX$82</f>
        <v>0</v>
      </c>
      <c r="AY193" s="2">
        <f t="shared" ref="AY193:AY206" si="53">IF(AB193="する",AX193/$V$83*(AF193+32),AX193*(AF193+1))</f>
        <v>0</v>
      </c>
      <c r="AZ193" s="2">
        <f t="shared" ref="AZ193:AZ206" si="54">IF(AND(AN193="する",AQ193="あり"),IF(AJ193="Unicode",Q193*(1+$AX$82*2+$AX$82*2),Q193*(1+$AX$81*$AX$82*2+$AX$81*$AX$82*2)),0)</f>
        <v>0</v>
      </c>
      <c r="BA193" s="2">
        <f t="shared" ref="BA193:BA206" si="55">IF(AND(AN193="する",AQ193="なし"),IF(AJ193="Unicode",Q193*(1+$AX$82+$AX$82*2),Q193*(1+$AX$81*$AX$82+$AX$81*$AX$82*2)),0)</f>
        <v>0</v>
      </c>
      <c r="BB193" s="2">
        <f t="shared" ref="BB193:BB206" si="56">IF(AND(AN193="しない",AQ193="あり"),IF(AJ193="Unicode",Q193*(1+$AX$82*2+$AX$82),Q193*(1+$AX$81*$AX$82*2+$AX$81*$AX$82)),0)</f>
        <v>0</v>
      </c>
      <c r="BC193" s="2">
        <f t="shared" ref="BC193:BC206" si="57">IF(AND(AN193="しない",AQ193="なし"),IF(AJ193="Unicode",Q193*(1+$AX$82),Q193*(1+$AX$81*$AX$82)),0)</f>
        <v>0</v>
      </c>
      <c r="BD193" s="2">
        <f t="shared" ref="BD193:BD206" si="58">IF(AB193="する",IF(X193&gt;0,AU193*(X193+31)*$V$80,0),AU193*X193*$V$80)</f>
        <v>0</v>
      </c>
    </row>
    <row r="194" spans="2:56">
      <c r="B194" s="10"/>
      <c r="C194" s="130" t="s">
        <v>88</v>
      </c>
      <c r="D194" s="130"/>
      <c r="E194" s="130"/>
      <c r="F194" s="130"/>
      <c r="G194" s="130"/>
      <c r="H194" s="130"/>
      <c r="I194" s="130"/>
      <c r="J194" s="130"/>
      <c r="K194" s="130"/>
      <c r="L194" s="130"/>
      <c r="M194" s="130"/>
      <c r="N194" s="130"/>
      <c r="O194" s="130"/>
      <c r="P194" s="130"/>
      <c r="Q194" s="131"/>
      <c r="R194" s="131"/>
      <c r="S194" s="131"/>
      <c r="T194" s="131"/>
      <c r="U194" s="131"/>
      <c r="V194" s="131"/>
      <c r="W194" s="131"/>
      <c r="X194" s="131"/>
      <c r="Y194" s="131"/>
      <c r="Z194" s="131"/>
      <c r="AA194" s="131"/>
      <c r="AB194" s="131" t="s">
        <v>4</v>
      </c>
      <c r="AC194" s="131"/>
      <c r="AD194" s="131"/>
      <c r="AE194" s="131"/>
      <c r="AF194" s="131">
        <v>60</v>
      </c>
      <c r="AG194" s="131"/>
      <c r="AH194" s="131"/>
      <c r="AI194" s="131"/>
      <c r="AJ194" s="131" t="s">
        <v>31</v>
      </c>
      <c r="AK194" s="131"/>
      <c r="AL194" s="131"/>
      <c r="AM194" s="131"/>
      <c r="AN194" s="131" t="s">
        <v>4</v>
      </c>
      <c r="AO194" s="131"/>
      <c r="AP194" s="131"/>
      <c r="AQ194" s="131" t="s">
        <v>45</v>
      </c>
      <c r="AR194" s="131"/>
      <c r="AS194" s="131"/>
      <c r="AT194" s="13"/>
      <c r="AU194" s="2">
        <f t="shared" ref="AU194:AU206" si="59">Q194*U194</f>
        <v>0</v>
      </c>
      <c r="AV194" s="2">
        <f t="shared" si="50"/>
        <v>0</v>
      </c>
      <c r="AW194" s="2">
        <f t="shared" si="51"/>
        <v>0</v>
      </c>
      <c r="AX194" s="2">
        <f t="shared" si="52"/>
        <v>0</v>
      </c>
      <c r="AY194" s="2">
        <f t="shared" si="53"/>
        <v>0</v>
      </c>
      <c r="AZ194" s="2">
        <f t="shared" si="54"/>
        <v>0</v>
      </c>
      <c r="BA194" s="2">
        <f t="shared" si="55"/>
        <v>0</v>
      </c>
      <c r="BB194" s="2">
        <f t="shared" si="56"/>
        <v>0</v>
      </c>
      <c r="BC194" s="2">
        <f t="shared" si="57"/>
        <v>0</v>
      </c>
      <c r="BD194" s="2">
        <f t="shared" si="58"/>
        <v>0</v>
      </c>
    </row>
    <row r="195" spans="2:56">
      <c r="B195" s="10"/>
      <c r="C195" s="130" t="s">
        <v>89</v>
      </c>
      <c r="D195" s="130"/>
      <c r="E195" s="130"/>
      <c r="F195" s="130"/>
      <c r="G195" s="130"/>
      <c r="H195" s="130"/>
      <c r="I195" s="130"/>
      <c r="J195" s="130"/>
      <c r="K195" s="130"/>
      <c r="L195" s="130"/>
      <c r="M195" s="130"/>
      <c r="N195" s="130"/>
      <c r="O195" s="130"/>
      <c r="P195" s="130"/>
      <c r="Q195" s="131"/>
      <c r="R195" s="131"/>
      <c r="S195" s="131"/>
      <c r="T195" s="131"/>
      <c r="U195" s="131"/>
      <c r="V195" s="131"/>
      <c r="W195" s="131"/>
      <c r="X195" s="131"/>
      <c r="Y195" s="131"/>
      <c r="Z195" s="131"/>
      <c r="AA195" s="131"/>
      <c r="AB195" s="131" t="s">
        <v>4</v>
      </c>
      <c r="AC195" s="131"/>
      <c r="AD195" s="131"/>
      <c r="AE195" s="131"/>
      <c r="AF195" s="131">
        <v>60</v>
      </c>
      <c r="AG195" s="131"/>
      <c r="AH195" s="131"/>
      <c r="AI195" s="131"/>
      <c r="AJ195" s="131" t="s">
        <v>31</v>
      </c>
      <c r="AK195" s="131"/>
      <c r="AL195" s="131"/>
      <c r="AM195" s="131"/>
      <c r="AN195" s="131" t="s">
        <v>4</v>
      </c>
      <c r="AO195" s="131"/>
      <c r="AP195" s="131"/>
      <c r="AQ195" s="131" t="s">
        <v>45</v>
      </c>
      <c r="AR195" s="131"/>
      <c r="AS195" s="131"/>
      <c r="AT195" s="13"/>
      <c r="AU195" s="2">
        <f t="shared" si="59"/>
        <v>0</v>
      </c>
      <c r="AV195" s="2">
        <f t="shared" si="50"/>
        <v>0</v>
      </c>
      <c r="AW195" s="2">
        <f t="shared" si="51"/>
        <v>0</v>
      </c>
      <c r="AX195" s="2">
        <f t="shared" si="52"/>
        <v>0</v>
      </c>
      <c r="AY195" s="2">
        <f t="shared" si="53"/>
        <v>0</v>
      </c>
      <c r="AZ195" s="2">
        <f t="shared" si="54"/>
        <v>0</v>
      </c>
      <c r="BA195" s="2">
        <f t="shared" si="55"/>
        <v>0</v>
      </c>
      <c r="BB195" s="2">
        <f t="shared" si="56"/>
        <v>0</v>
      </c>
      <c r="BC195" s="2">
        <f t="shared" si="57"/>
        <v>0</v>
      </c>
      <c r="BD195" s="2">
        <f t="shared" si="58"/>
        <v>0</v>
      </c>
    </row>
    <row r="196" spans="2:56">
      <c r="B196" s="10"/>
      <c r="C196" s="130" t="s">
        <v>90</v>
      </c>
      <c r="D196" s="130"/>
      <c r="E196" s="130"/>
      <c r="F196" s="130"/>
      <c r="G196" s="130"/>
      <c r="H196" s="130"/>
      <c r="I196" s="130"/>
      <c r="J196" s="130"/>
      <c r="K196" s="130"/>
      <c r="L196" s="130"/>
      <c r="M196" s="130"/>
      <c r="N196" s="130"/>
      <c r="O196" s="130"/>
      <c r="P196" s="130"/>
      <c r="Q196" s="131"/>
      <c r="R196" s="131"/>
      <c r="S196" s="131"/>
      <c r="T196" s="131"/>
      <c r="U196" s="131"/>
      <c r="V196" s="131"/>
      <c r="W196" s="131"/>
      <c r="X196" s="131"/>
      <c r="Y196" s="131"/>
      <c r="Z196" s="131"/>
      <c r="AA196" s="131"/>
      <c r="AB196" s="131" t="s">
        <v>4</v>
      </c>
      <c r="AC196" s="131"/>
      <c r="AD196" s="131"/>
      <c r="AE196" s="131"/>
      <c r="AF196" s="131">
        <v>60</v>
      </c>
      <c r="AG196" s="131"/>
      <c r="AH196" s="131"/>
      <c r="AI196" s="131"/>
      <c r="AJ196" s="131" t="s">
        <v>31</v>
      </c>
      <c r="AK196" s="131"/>
      <c r="AL196" s="131"/>
      <c r="AM196" s="131"/>
      <c r="AN196" s="131" t="s">
        <v>4</v>
      </c>
      <c r="AO196" s="131"/>
      <c r="AP196" s="131"/>
      <c r="AQ196" s="131" t="s">
        <v>45</v>
      </c>
      <c r="AR196" s="131"/>
      <c r="AS196" s="131"/>
      <c r="AT196" s="13"/>
      <c r="AU196" s="2">
        <f t="shared" si="59"/>
        <v>0</v>
      </c>
      <c r="AV196" s="2">
        <f t="shared" si="50"/>
        <v>0</v>
      </c>
      <c r="AW196" s="2">
        <f t="shared" si="51"/>
        <v>0</v>
      </c>
      <c r="AX196" s="2">
        <f t="shared" si="52"/>
        <v>0</v>
      </c>
      <c r="AY196" s="2">
        <f t="shared" si="53"/>
        <v>0</v>
      </c>
      <c r="AZ196" s="2">
        <f t="shared" si="54"/>
        <v>0</v>
      </c>
      <c r="BA196" s="2">
        <f t="shared" si="55"/>
        <v>0</v>
      </c>
      <c r="BB196" s="2">
        <f t="shared" si="56"/>
        <v>0</v>
      </c>
      <c r="BC196" s="2">
        <f t="shared" si="57"/>
        <v>0</v>
      </c>
      <c r="BD196" s="2">
        <f t="shared" si="58"/>
        <v>0</v>
      </c>
    </row>
    <row r="197" spans="2:56">
      <c r="B197" s="10"/>
      <c r="C197" s="130" t="s">
        <v>91</v>
      </c>
      <c r="D197" s="130"/>
      <c r="E197" s="130"/>
      <c r="F197" s="130"/>
      <c r="G197" s="130"/>
      <c r="H197" s="130"/>
      <c r="I197" s="130"/>
      <c r="J197" s="130"/>
      <c r="K197" s="130"/>
      <c r="L197" s="130"/>
      <c r="M197" s="130"/>
      <c r="N197" s="130"/>
      <c r="O197" s="130"/>
      <c r="P197" s="130"/>
      <c r="Q197" s="131"/>
      <c r="R197" s="131"/>
      <c r="S197" s="131"/>
      <c r="T197" s="131"/>
      <c r="U197" s="131"/>
      <c r="V197" s="131"/>
      <c r="W197" s="131"/>
      <c r="X197" s="131"/>
      <c r="Y197" s="131"/>
      <c r="Z197" s="131"/>
      <c r="AA197" s="131"/>
      <c r="AB197" s="131" t="s">
        <v>4</v>
      </c>
      <c r="AC197" s="131"/>
      <c r="AD197" s="131"/>
      <c r="AE197" s="131"/>
      <c r="AF197" s="131">
        <v>60</v>
      </c>
      <c r="AG197" s="131"/>
      <c r="AH197" s="131"/>
      <c r="AI197" s="131"/>
      <c r="AJ197" s="131" t="s">
        <v>31</v>
      </c>
      <c r="AK197" s="131"/>
      <c r="AL197" s="131"/>
      <c r="AM197" s="131"/>
      <c r="AN197" s="131" t="s">
        <v>4</v>
      </c>
      <c r="AO197" s="131"/>
      <c r="AP197" s="131"/>
      <c r="AQ197" s="131" t="s">
        <v>45</v>
      </c>
      <c r="AR197" s="131"/>
      <c r="AS197" s="131"/>
      <c r="AT197" s="13"/>
      <c r="AU197" s="2">
        <f t="shared" si="59"/>
        <v>0</v>
      </c>
      <c r="AV197" s="2">
        <f t="shared" si="50"/>
        <v>0</v>
      </c>
      <c r="AW197" s="2">
        <f t="shared" si="51"/>
        <v>0</v>
      </c>
      <c r="AX197" s="2">
        <f t="shared" si="52"/>
        <v>0</v>
      </c>
      <c r="AY197" s="2">
        <f t="shared" si="53"/>
        <v>0</v>
      </c>
      <c r="AZ197" s="2">
        <f t="shared" si="54"/>
        <v>0</v>
      </c>
      <c r="BA197" s="2">
        <f t="shared" si="55"/>
        <v>0</v>
      </c>
      <c r="BB197" s="2">
        <f t="shared" si="56"/>
        <v>0</v>
      </c>
      <c r="BC197" s="2">
        <f t="shared" si="57"/>
        <v>0</v>
      </c>
      <c r="BD197" s="2">
        <f t="shared" si="58"/>
        <v>0</v>
      </c>
    </row>
    <row r="198" spans="2:56">
      <c r="B198" s="10"/>
      <c r="C198" s="130"/>
      <c r="D198" s="130"/>
      <c r="E198" s="130"/>
      <c r="F198" s="130"/>
      <c r="G198" s="130"/>
      <c r="H198" s="130"/>
      <c r="I198" s="130"/>
      <c r="J198" s="130"/>
      <c r="K198" s="130"/>
      <c r="L198" s="130"/>
      <c r="M198" s="130"/>
      <c r="N198" s="130"/>
      <c r="O198" s="130"/>
      <c r="P198" s="130"/>
      <c r="Q198" s="131"/>
      <c r="R198" s="131"/>
      <c r="S198" s="131"/>
      <c r="T198" s="131"/>
      <c r="U198" s="131"/>
      <c r="V198" s="131"/>
      <c r="W198" s="131"/>
      <c r="X198" s="131"/>
      <c r="Y198" s="131"/>
      <c r="Z198" s="131"/>
      <c r="AA198" s="131"/>
      <c r="AB198" s="131" t="s">
        <v>4</v>
      </c>
      <c r="AC198" s="131"/>
      <c r="AD198" s="131"/>
      <c r="AE198" s="131"/>
      <c r="AF198" s="131">
        <v>60</v>
      </c>
      <c r="AG198" s="131"/>
      <c r="AH198" s="131"/>
      <c r="AI198" s="131"/>
      <c r="AJ198" s="131" t="s">
        <v>31</v>
      </c>
      <c r="AK198" s="131"/>
      <c r="AL198" s="131"/>
      <c r="AM198" s="131"/>
      <c r="AN198" s="131" t="s">
        <v>4</v>
      </c>
      <c r="AO198" s="131"/>
      <c r="AP198" s="131"/>
      <c r="AQ198" s="131" t="s">
        <v>45</v>
      </c>
      <c r="AR198" s="131"/>
      <c r="AS198" s="131"/>
      <c r="AT198" s="13"/>
      <c r="AU198" s="2">
        <f t="shared" si="59"/>
        <v>0</v>
      </c>
      <c r="AV198" s="2">
        <f t="shared" si="50"/>
        <v>0</v>
      </c>
      <c r="AW198" s="2">
        <f t="shared" si="51"/>
        <v>0</v>
      </c>
      <c r="AX198" s="2">
        <f t="shared" si="52"/>
        <v>0</v>
      </c>
      <c r="AY198" s="2">
        <f t="shared" si="53"/>
        <v>0</v>
      </c>
      <c r="AZ198" s="2">
        <f t="shared" si="54"/>
        <v>0</v>
      </c>
      <c r="BA198" s="2">
        <f t="shared" si="55"/>
        <v>0</v>
      </c>
      <c r="BB198" s="2">
        <f t="shared" si="56"/>
        <v>0</v>
      </c>
      <c r="BC198" s="2">
        <f t="shared" si="57"/>
        <v>0</v>
      </c>
      <c r="BD198" s="2">
        <f t="shared" si="58"/>
        <v>0</v>
      </c>
    </row>
    <row r="199" spans="2:56">
      <c r="B199" s="10"/>
      <c r="C199" s="130"/>
      <c r="D199" s="130"/>
      <c r="E199" s="130"/>
      <c r="F199" s="130"/>
      <c r="G199" s="130"/>
      <c r="H199" s="130"/>
      <c r="I199" s="130"/>
      <c r="J199" s="130"/>
      <c r="K199" s="130"/>
      <c r="L199" s="130"/>
      <c r="M199" s="130"/>
      <c r="N199" s="130"/>
      <c r="O199" s="130"/>
      <c r="P199" s="130"/>
      <c r="Q199" s="131"/>
      <c r="R199" s="131"/>
      <c r="S199" s="131"/>
      <c r="T199" s="131"/>
      <c r="U199" s="131"/>
      <c r="V199" s="131"/>
      <c r="W199" s="131"/>
      <c r="X199" s="131"/>
      <c r="Y199" s="131"/>
      <c r="Z199" s="131"/>
      <c r="AA199" s="131"/>
      <c r="AB199" s="131" t="s">
        <v>4</v>
      </c>
      <c r="AC199" s="131"/>
      <c r="AD199" s="131"/>
      <c r="AE199" s="131"/>
      <c r="AF199" s="131">
        <v>60</v>
      </c>
      <c r="AG199" s="131"/>
      <c r="AH199" s="131"/>
      <c r="AI199" s="131"/>
      <c r="AJ199" s="131" t="s">
        <v>31</v>
      </c>
      <c r="AK199" s="131"/>
      <c r="AL199" s="131"/>
      <c r="AM199" s="131"/>
      <c r="AN199" s="131" t="s">
        <v>4</v>
      </c>
      <c r="AO199" s="131"/>
      <c r="AP199" s="131"/>
      <c r="AQ199" s="131" t="s">
        <v>45</v>
      </c>
      <c r="AR199" s="131"/>
      <c r="AS199" s="131"/>
      <c r="AT199" s="13"/>
      <c r="AU199" s="2">
        <f t="shared" si="59"/>
        <v>0</v>
      </c>
      <c r="AV199" s="2">
        <f t="shared" si="50"/>
        <v>0</v>
      </c>
      <c r="AW199" s="2">
        <f t="shared" si="51"/>
        <v>0</v>
      </c>
      <c r="AX199" s="2">
        <f t="shared" si="52"/>
        <v>0</v>
      </c>
      <c r="AY199" s="2">
        <f t="shared" si="53"/>
        <v>0</v>
      </c>
      <c r="AZ199" s="2">
        <f t="shared" si="54"/>
        <v>0</v>
      </c>
      <c r="BA199" s="2">
        <f t="shared" si="55"/>
        <v>0</v>
      </c>
      <c r="BB199" s="2">
        <f t="shared" si="56"/>
        <v>0</v>
      </c>
      <c r="BC199" s="2">
        <f t="shared" si="57"/>
        <v>0</v>
      </c>
      <c r="BD199" s="2">
        <f t="shared" si="58"/>
        <v>0</v>
      </c>
    </row>
    <row r="200" spans="2:56">
      <c r="B200" s="10"/>
      <c r="C200" s="130"/>
      <c r="D200" s="130"/>
      <c r="E200" s="130"/>
      <c r="F200" s="130"/>
      <c r="G200" s="130"/>
      <c r="H200" s="130"/>
      <c r="I200" s="130"/>
      <c r="J200" s="130"/>
      <c r="K200" s="130"/>
      <c r="L200" s="130"/>
      <c r="M200" s="130"/>
      <c r="N200" s="130"/>
      <c r="O200" s="130"/>
      <c r="P200" s="130"/>
      <c r="Q200" s="131"/>
      <c r="R200" s="131"/>
      <c r="S200" s="131"/>
      <c r="T200" s="131"/>
      <c r="U200" s="131"/>
      <c r="V200" s="131"/>
      <c r="W200" s="131"/>
      <c r="X200" s="131"/>
      <c r="Y200" s="131"/>
      <c r="Z200" s="131"/>
      <c r="AA200" s="131"/>
      <c r="AB200" s="131" t="s">
        <v>4</v>
      </c>
      <c r="AC200" s="131"/>
      <c r="AD200" s="131"/>
      <c r="AE200" s="131"/>
      <c r="AF200" s="131">
        <v>60</v>
      </c>
      <c r="AG200" s="131"/>
      <c r="AH200" s="131"/>
      <c r="AI200" s="131"/>
      <c r="AJ200" s="131" t="s">
        <v>31</v>
      </c>
      <c r="AK200" s="131"/>
      <c r="AL200" s="131"/>
      <c r="AM200" s="131"/>
      <c r="AN200" s="131" t="s">
        <v>4</v>
      </c>
      <c r="AO200" s="131"/>
      <c r="AP200" s="131"/>
      <c r="AQ200" s="131" t="s">
        <v>45</v>
      </c>
      <c r="AR200" s="131"/>
      <c r="AS200" s="131"/>
      <c r="AT200" s="13"/>
      <c r="AU200" s="2">
        <f t="shared" si="59"/>
        <v>0</v>
      </c>
      <c r="AV200" s="2">
        <f t="shared" si="50"/>
        <v>0</v>
      </c>
      <c r="AW200" s="2">
        <f t="shared" si="51"/>
        <v>0</v>
      </c>
      <c r="AX200" s="2">
        <f t="shared" si="52"/>
        <v>0</v>
      </c>
      <c r="AY200" s="2">
        <f t="shared" si="53"/>
        <v>0</v>
      </c>
      <c r="AZ200" s="2">
        <f t="shared" si="54"/>
        <v>0</v>
      </c>
      <c r="BA200" s="2">
        <f t="shared" si="55"/>
        <v>0</v>
      </c>
      <c r="BB200" s="2">
        <f t="shared" si="56"/>
        <v>0</v>
      </c>
      <c r="BC200" s="2">
        <f t="shared" si="57"/>
        <v>0</v>
      </c>
      <c r="BD200" s="2">
        <f t="shared" si="58"/>
        <v>0</v>
      </c>
    </row>
    <row r="201" spans="2:56">
      <c r="B201" s="10"/>
      <c r="C201" s="130"/>
      <c r="D201" s="130"/>
      <c r="E201" s="130"/>
      <c r="F201" s="130"/>
      <c r="G201" s="130"/>
      <c r="H201" s="130"/>
      <c r="I201" s="130"/>
      <c r="J201" s="130"/>
      <c r="K201" s="130"/>
      <c r="L201" s="130"/>
      <c r="M201" s="130"/>
      <c r="N201" s="130"/>
      <c r="O201" s="130"/>
      <c r="P201" s="130"/>
      <c r="Q201" s="131"/>
      <c r="R201" s="131"/>
      <c r="S201" s="131"/>
      <c r="T201" s="131"/>
      <c r="U201" s="131"/>
      <c r="V201" s="131"/>
      <c r="W201" s="131"/>
      <c r="X201" s="131"/>
      <c r="Y201" s="131"/>
      <c r="Z201" s="131"/>
      <c r="AA201" s="131"/>
      <c r="AB201" s="131" t="s">
        <v>4</v>
      </c>
      <c r="AC201" s="131"/>
      <c r="AD201" s="131"/>
      <c r="AE201" s="131"/>
      <c r="AF201" s="131">
        <v>60</v>
      </c>
      <c r="AG201" s="131"/>
      <c r="AH201" s="131"/>
      <c r="AI201" s="131"/>
      <c r="AJ201" s="131" t="s">
        <v>31</v>
      </c>
      <c r="AK201" s="131"/>
      <c r="AL201" s="131"/>
      <c r="AM201" s="131"/>
      <c r="AN201" s="131" t="s">
        <v>4</v>
      </c>
      <c r="AO201" s="131"/>
      <c r="AP201" s="131"/>
      <c r="AQ201" s="131" t="s">
        <v>45</v>
      </c>
      <c r="AR201" s="131"/>
      <c r="AS201" s="131"/>
      <c r="AT201" s="13"/>
      <c r="AU201" s="2">
        <f t="shared" si="59"/>
        <v>0</v>
      </c>
      <c r="AV201" s="2">
        <f t="shared" si="50"/>
        <v>0</v>
      </c>
      <c r="AW201" s="2">
        <f t="shared" si="51"/>
        <v>0</v>
      </c>
      <c r="AX201" s="2">
        <f t="shared" si="52"/>
        <v>0</v>
      </c>
      <c r="AY201" s="2">
        <f t="shared" si="53"/>
        <v>0</v>
      </c>
      <c r="AZ201" s="2">
        <f t="shared" si="54"/>
        <v>0</v>
      </c>
      <c r="BA201" s="2">
        <f t="shared" si="55"/>
        <v>0</v>
      </c>
      <c r="BB201" s="2">
        <f t="shared" si="56"/>
        <v>0</v>
      </c>
      <c r="BC201" s="2">
        <f t="shared" si="57"/>
        <v>0</v>
      </c>
      <c r="BD201" s="2">
        <f t="shared" si="58"/>
        <v>0</v>
      </c>
    </row>
    <row r="202" spans="2:56">
      <c r="B202" s="10"/>
      <c r="C202" s="130"/>
      <c r="D202" s="130"/>
      <c r="E202" s="130"/>
      <c r="F202" s="130"/>
      <c r="G202" s="130"/>
      <c r="H202" s="130"/>
      <c r="I202" s="130"/>
      <c r="J202" s="130"/>
      <c r="K202" s="130"/>
      <c r="L202" s="130"/>
      <c r="M202" s="130"/>
      <c r="N202" s="130"/>
      <c r="O202" s="130"/>
      <c r="P202" s="130"/>
      <c r="Q202" s="131"/>
      <c r="R202" s="131"/>
      <c r="S202" s="131"/>
      <c r="T202" s="131"/>
      <c r="U202" s="131"/>
      <c r="V202" s="131"/>
      <c r="W202" s="131"/>
      <c r="X202" s="131"/>
      <c r="Y202" s="131"/>
      <c r="Z202" s="131"/>
      <c r="AA202" s="131"/>
      <c r="AB202" s="131" t="s">
        <v>4</v>
      </c>
      <c r="AC202" s="131"/>
      <c r="AD202" s="131"/>
      <c r="AE202" s="131"/>
      <c r="AF202" s="131">
        <v>60</v>
      </c>
      <c r="AG202" s="131"/>
      <c r="AH202" s="131"/>
      <c r="AI202" s="131"/>
      <c r="AJ202" s="131" t="s">
        <v>31</v>
      </c>
      <c r="AK202" s="131"/>
      <c r="AL202" s="131"/>
      <c r="AM202" s="131"/>
      <c r="AN202" s="131" t="s">
        <v>4</v>
      </c>
      <c r="AO202" s="131"/>
      <c r="AP202" s="131"/>
      <c r="AQ202" s="131" t="s">
        <v>45</v>
      </c>
      <c r="AR202" s="131"/>
      <c r="AS202" s="131"/>
      <c r="AT202" s="13"/>
      <c r="AU202" s="2">
        <f t="shared" si="59"/>
        <v>0</v>
      </c>
      <c r="AV202" s="2">
        <f t="shared" si="50"/>
        <v>0</v>
      </c>
      <c r="AW202" s="2">
        <f t="shared" si="51"/>
        <v>0</v>
      </c>
      <c r="AX202" s="2">
        <f t="shared" si="52"/>
        <v>0</v>
      </c>
      <c r="AY202" s="2">
        <f t="shared" si="53"/>
        <v>0</v>
      </c>
      <c r="AZ202" s="2">
        <f t="shared" si="54"/>
        <v>0</v>
      </c>
      <c r="BA202" s="2">
        <f t="shared" si="55"/>
        <v>0</v>
      </c>
      <c r="BB202" s="2">
        <f t="shared" si="56"/>
        <v>0</v>
      </c>
      <c r="BC202" s="2">
        <f t="shared" si="57"/>
        <v>0</v>
      </c>
      <c r="BD202" s="2">
        <f t="shared" si="58"/>
        <v>0</v>
      </c>
    </row>
    <row r="203" spans="2:56">
      <c r="B203" s="10"/>
      <c r="C203" s="130"/>
      <c r="D203" s="130"/>
      <c r="E203" s="130"/>
      <c r="F203" s="130"/>
      <c r="G203" s="130"/>
      <c r="H203" s="130"/>
      <c r="I203" s="130"/>
      <c r="J203" s="130"/>
      <c r="K203" s="130"/>
      <c r="L203" s="130"/>
      <c r="M203" s="130"/>
      <c r="N203" s="130"/>
      <c r="O203" s="130"/>
      <c r="P203" s="130"/>
      <c r="Q203" s="131"/>
      <c r="R203" s="131"/>
      <c r="S203" s="131"/>
      <c r="T203" s="131"/>
      <c r="U203" s="131"/>
      <c r="V203" s="131"/>
      <c r="W203" s="131"/>
      <c r="X203" s="131"/>
      <c r="Y203" s="131"/>
      <c r="Z203" s="131"/>
      <c r="AA203" s="131"/>
      <c r="AB203" s="131" t="s">
        <v>4</v>
      </c>
      <c r="AC203" s="131"/>
      <c r="AD203" s="131"/>
      <c r="AE203" s="131"/>
      <c r="AF203" s="131">
        <v>60</v>
      </c>
      <c r="AG203" s="131"/>
      <c r="AH203" s="131"/>
      <c r="AI203" s="131"/>
      <c r="AJ203" s="131" t="s">
        <v>31</v>
      </c>
      <c r="AK203" s="131"/>
      <c r="AL203" s="131"/>
      <c r="AM203" s="131"/>
      <c r="AN203" s="131" t="s">
        <v>4</v>
      </c>
      <c r="AO203" s="131"/>
      <c r="AP203" s="131"/>
      <c r="AQ203" s="131" t="s">
        <v>45</v>
      </c>
      <c r="AR203" s="131"/>
      <c r="AS203" s="131"/>
      <c r="AT203" s="13"/>
      <c r="AU203" s="2">
        <f t="shared" si="59"/>
        <v>0</v>
      </c>
      <c r="AV203" s="2">
        <f t="shared" si="50"/>
        <v>0</v>
      </c>
      <c r="AW203" s="2">
        <f t="shared" si="51"/>
        <v>0</v>
      </c>
      <c r="AX203" s="2">
        <f t="shared" si="52"/>
        <v>0</v>
      </c>
      <c r="AY203" s="2">
        <f t="shared" si="53"/>
        <v>0</v>
      </c>
      <c r="AZ203" s="2">
        <f t="shared" si="54"/>
        <v>0</v>
      </c>
      <c r="BA203" s="2">
        <f t="shared" si="55"/>
        <v>0</v>
      </c>
      <c r="BB203" s="2">
        <f t="shared" si="56"/>
        <v>0</v>
      </c>
      <c r="BC203" s="2">
        <f t="shared" si="57"/>
        <v>0</v>
      </c>
      <c r="BD203" s="2">
        <f t="shared" si="58"/>
        <v>0</v>
      </c>
    </row>
    <row r="204" spans="2:56">
      <c r="B204" s="10"/>
      <c r="C204" s="130"/>
      <c r="D204" s="130"/>
      <c r="E204" s="130"/>
      <c r="F204" s="130"/>
      <c r="G204" s="130"/>
      <c r="H204" s="130"/>
      <c r="I204" s="130"/>
      <c r="J204" s="130"/>
      <c r="K204" s="130"/>
      <c r="L204" s="130"/>
      <c r="M204" s="130"/>
      <c r="N204" s="130"/>
      <c r="O204" s="130"/>
      <c r="P204" s="130"/>
      <c r="Q204" s="131"/>
      <c r="R204" s="131"/>
      <c r="S204" s="131"/>
      <c r="T204" s="131"/>
      <c r="U204" s="131"/>
      <c r="V204" s="131"/>
      <c r="W204" s="131"/>
      <c r="X204" s="131"/>
      <c r="Y204" s="131"/>
      <c r="Z204" s="131"/>
      <c r="AA204" s="131"/>
      <c r="AB204" s="131" t="s">
        <v>4</v>
      </c>
      <c r="AC204" s="131"/>
      <c r="AD204" s="131"/>
      <c r="AE204" s="131"/>
      <c r="AF204" s="131">
        <v>60</v>
      </c>
      <c r="AG204" s="131"/>
      <c r="AH204" s="131"/>
      <c r="AI204" s="131"/>
      <c r="AJ204" s="131" t="s">
        <v>31</v>
      </c>
      <c r="AK204" s="131"/>
      <c r="AL204" s="131"/>
      <c r="AM204" s="131"/>
      <c r="AN204" s="131" t="s">
        <v>4</v>
      </c>
      <c r="AO204" s="131"/>
      <c r="AP204" s="131"/>
      <c r="AQ204" s="131" t="s">
        <v>45</v>
      </c>
      <c r="AR204" s="131"/>
      <c r="AS204" s="131"/>
      <c r="AT204" s="13"/>
      <c r="AU204" s="2">
        <f t="shared" si="59"/>
        <v>0</v>
      </c>
      <c r="AV204" s="2">
        <f t="shared" si="50"/>
        <v>0</v>
      </c>
      <c r="AW204" s="2">
        <f t="shared" si="51"/>
        <v>0</v>
      </c>
      <c r="AX204" s="2">
        <f t="shared" si="52"/>
        <v>0</v>
      </c>
      <c r="AY204" s="2">
        <f t="shared" si="53"/>
        <v>0</v>
      </c>
      <c r="AZ204" s="2">
        <f t="shared" si="54"/>
        <v>0</v>
      </c>
      <c r="BA204" s="2">
        <f t="shared" si="55"/>
        <v>0</v>
      </c>
      <c r="BB204" s="2">
        <f t="shared" si="56"/>
        <v>0</v>
      </c>
      <c r="BC204" s="2">
        <f t="shared" si="57"/>
        <v>0</v>
      </c>
      <c r="BD204" s="2">
        <f t="shared" si="58"/>
        <v>0</v>
      </c>
    </row>
    <row r="205" spans="2:56">
      <c r="B205" s="10"/>
      <c r="C205" s="130"/>
      <c r="D205" s="130"/>
      <c r="E205" s="130"/>
      <c r="F205" s="130"/>
      <c r="G205" s="130"/>
      <c r="H205" s="130"/>
      <c r="I205" s="130"/>
      <c r="J205" s="130"/>
      <c r="K205" s="130"/>
      <c r="L205" s="130"/>
      <c r="M205" s="130"/>
      <c r="N205" s="130"/>
      <c r="O205" s="130"/>
      <c r="P205" s="130"/>
      <c r="Q205" s="131"/>
      <c r="R205" s="131"/>
      <c r="S205" s="131"/>
      <c r="T205" s="131"/>
      <c r="U205" s="131"/>
      <c r="V205" s="131"/>
      <c r="W205" s="131"/>
      <c r="X205" s="131"/>
      <c r="Y205" s="131"/>
      <c r="Z205" s="131"/>
      <c r="AA205" s="131"/>
      <c r="AB205" s="131" t="s">
        <v>4</v>
      </c>
      <c r="AC205" s="131"/>
      <c r="AD205" s="131"/>
      <c r="AE205" s="131"/>
      <c r="AF205" s="131">
        <v>60</v>
      </c>
      <c r="AG205" s="131"/>
      <c r="AH205" s="131"/>
      <c r="AI205" s="131"/>
      <c r="AJ205" s="131" t="s">
        <v>31</v>
      </c>
      <c r="AK205" s="131"/>
      <c r="AL205" s="131"/>
      <c r="AM205" s="131"/>
      <c r="AN205" s="131" t="s">
        <v>4</v>
      </c>
      <c r="AO205" s="131"/>
      <c r="AP205" s="131"/>
      <c r="AQ205" s="131" t="s">
        <v>45</v>
      </c>
      <c r="AR205" s="131"/>
      <c r="AS205" s="131"/>
      <c r="AT205" s="13"/>
      <c r="AU205" s="2">
        <f t="shared" si="59"/>
        <v>0</v>
      </c>
      <c r="AV205" s="2">
        <f t="shared" si="50"/>
        <v>0</v>
      </c>
      <c r="AW205" s="2">
        <f t="shared" si="51"/>
        <v>0</v>
      </c>
      <c r="AX205" s="2">
        <f t="shared" si="52"/>
        <v>0</v>
      </c>
      <c r="AY205" s="2">
        <f t="shared" si="53"/>
        <v>0</v>
      </c>
      <c r="AZ205" s="2">
        <f t="shared" si="54"/>
        <v>0</v>
      </c>
      <c r="BA205" s="2">
        <f t="shared" si="55"/>
        <v>0</v>
      </c>
      <c r="BB205" s="2">
        <f t="shared" si="56"/>
        <v>0</v>
      </c>
      <c r="BC205" s="2">
        <f t="shared" si="57"/>
        <v>0</v>
      </c>
      <c r="BD205" s="2">
        <f t="shared" si="58"/>
        <v>0</v>
      </c>
    </row>
    <row r="206" spans="2:56">
      <c r="B206" s="10"/>
      <c r="C206" s="130"/>
      <c r="D206" s="130"/>
      <c r="E206" s="130"/>
      <c r="F206" s="130"/>
      <c r="G206" s="130"/>
      <c r="H206" s="130"/>
      <c r="I206" s="130"/>
      <c r="J206" s="130"/>
      <c r="K206" s="130"/>
      <c r="L206" s="130"/>
      <c r="M206" s="130"/>
      <c r="N206" s="130"/>
      <c r="O206" s="130"/>
      <c r="P206" s="130"/>
      <c r="Q206" s="131"/>
      <c r="R206" s="131"/>
      <c r="S206" s="131"/>
      <c r="T206" s="131"/>
      <c r="U206" s="131"/>
      <c r="V206" s="131"/>
      <c r="W206" s="131"/>
      <c r="X206" s="131"/>
      <c r="Y206" s="131"/>
      <c r="Z206" s="131"/>
      <c r="AA206" s="131"/>
      <c r="AB206" s="131" t="s">
        <v>4</v>
      </c>
      <c r="AC206" s="131"/>
      <c r="AD206" s="131"/>
      <c r="AE206" s="131"/>
      <c r="AF206" s="131">
        <v>60</v>
      </c>
      <c r="AG206" s="131"/>
      <c r="AH206" s="131"/>
      <c r="AI206" s="131"/>
      <c r="AJ206" s="131" t="s">
        <v>31</v>
      </c>
      <c r="AK206" s="131"/>
      <c r="AL206" s="131"/>
      <c r="AM206" s="131"/>
      <c r="AN206" s="131" t="s">
        <v>4</v>
      </c>
      <c r="AO206" s="131"/>
      <c r="AP206" s="131"/>
      <c r="AQ206" s="131" t="s">
        <v>45</v>
      </c>
      <c r="AR206" s="131"/>
      <c r="AS206" s="131"/>
      <c r="AT206" s="13"/>
      <c r="AU206" s="2">
        <f t="shared" si="59"/>
        <v>0</v>
      </c>
      <c r="AV206" s="2">
        <f t="shared" si="50"/>
        <v>0</v>
      </c>
      <c r="AW206" s="2">
        <f t="shared" si="51"/>
        <v>0</v>
      </c>
      <c r="AX206" s="2">
        <f t="shared" si="52"/>
        <v>0</v>
      </c>
      <c r="AY206" s="2">
        <f t="shared" si="53"/>
        <v>0</v>
      </c>
      <c r="AZ206" s="2">
        <f t="shared" si="54"/>
        <v>0</v>
      </c>
      <c r="BA206" s="2">
        <f t="shared" si="55"/>
        <v>0</v>
      </c>
      <c r="BB206" s="2">
        <f t="shared" si="56"/>
        <v>0</v>
      </c>
      <c r="BC206" s="2">
        <f t="shared" si="57"/>
        <v>0</v>
      </c>
      <c r="BD206" s="2">
        <f t="shared" si="58"/>
        <v>0</v>
      </c>
    </row>
    <row r="207" spans="2:56">
      <c r="B207" s="10"/>
      <c r="C207" s="21"/>
      <c r="D207" s="21"/>
      <c r="E207" s="21"/>
      <c r="F207" s="21"/>
      <c r="G207" s="21"/>
      <c r="H207" s="21"/>
      <c r="I207" s="21"/>
      <c r="J207" s="21"/>
      <c r="K207" s="21"/>
      <c r="L207" s="21"/>
      <c r="M207" s="21"/>
      <c r="N207" s="21"/>
      <c r="O207" s="21"/>
      <c r="P207" s="12" t="s">
        <v>79</v>
      </c>
      <c r="Q207" s="151">
        <f>SUM(AU193:AU206)/1024</f>
        <v>0</v>
      </c>
      <c r="R207" s="151"/>
      <c r="S207" s="151"/>
      <c r="T207" s="151"/>
      <c r="U207" s="12" t="s">
        <v>54</v>
      </c>
      <c r="V207" s="12"/>
      <c r="W207" s="22"/>
      <c r="X207" s="22"/>
      <c r="Y207" s="22"/>
      <c r="Z207" s="22"/>
      <c r="AA207" s="22"/>
      <c r="AB207" s="22"/>
      <c r="AC207" s="22"/>
      <c r="AD207" s="22"/>
      <c r="AE207" s="22"/>
      <c r="AF207" s="21"/>
      <c r="AG207" s="22"/>
      <c r="AH207" s="22"/>
      <c r="AI207" s="22"/>
      <c r="AJ207" s="22"/>
      <c r="AK207" s="22"/>
      <c r="AL207" s="22"/>
      <c r="AM207" s="22"/>
      <c r="AN207" s="22"/>
      <c r="AO207" s="12"/>
      <c r="AP207" s="12"/>
      <c r="AQ207" s="12"/>
      <c r="AR207" s="12"/>
      <c r="AS207" s="12"/>
      <c r="AT207" s="13"/>
    </row>
    <row r="208" spans="2:56">
      <c r="B208" s="10"/>
      <c r="C208" s="21"/>
      <c r="D208" s="21"/>
      <c r="E208" s="21"/>
      <c r="F208" s="21"/>
      <c r="G208" s="21"/>
      <c r="H208" s="21"/>
      <c r="I208" s="21"/>
      <c r="J208" s="21"/>
      <c r="K208" s="21"/>
      <c r="L208" s="21"/>
      <c r="M208" s="21"/>
      <c r="N208" s="21"/>
      <c r="O208" s="21"/>
      <c r="P208" s="21"/>
      <c r="Q208" s="22"/>
      <c r="R208" s="22"/>
      <c r="S208" s="22"/>
      <c r="T208" s="22"/>
      <c r="U208" s="22"/>
      <c r="V208" s="22"/>
      <c r="W208" s="22"/>
      <c r="X208" s="22"/>
      <c r="Y208" s="22"/>
      <c r="Z208" s="22"/>
      <c r="AA208" s="22"/>
      <c r="AB208" s="22"/>
      <c r="AC208" s="22"/>
      <c r="AD208" s="22"/>
      <c r="AE208" s="22"/>
      <c r="AF208" s="21"/>
      <c r="AG208" s="22"/>
      <c r="AH208" s="22"/>
      <c r="AI208" s="22"/>
      <c r="AJ208" s="22"/>
      <c r="AK208" s="22"/>
      <c r="AL208" s="22"/>
      <c r="AM208" s="22"/>
      <c r="AN208" s="22"/>
      <c r="AO208" s="12"/>
      <c r="AP208" s="12"/>
      <c r="AQ208" s="12"/>
      <c r="AR208" s="12"/>
      <c r="AS208" s="12"/>
      <c r="AT208" s="13"/>
    </row>
    <row r="209" spans="2:56" ht="52.5" customHeight="1">
      <c r="B209" s="10"/>
      <c r="C209" s="120" t="s">
        <v>146</v>
      </c>
      <c r="D209" s="120"/>
      <c r="E209" s="120"/>
      <c r="F209" s="120"/>
      <c r="G209" s="120"/>
      <c r="H209" s="120"/>
      <c r="I209" s="120"/>
      <c r="J209" s="120"/>
      <c r="K209" s="120"/>
      <c r="L209" s="120"/>
      <c r="M209" s="120"/>
      <c r="N209" s="120"/>
      <c r="O209" s="120"/>
      <c r="P209" s="120"/>
      <c r="Q209" s="153" t="s">
        <v>110</v>
      </c>
      <c r="R209" s="153"/>
      <c r="S209" s="153"/>
      <c r="T209" s="153"/>
      <c r="U209" s="153" t="s">
        <v>112</v>
      </c>
      <c r="V209" s="153"/>
      <c r="W209" s="153"/>
      <c r="X209" s="153" t="s">
        <v>112</v>
      </c>
      <c r="Y209" s="153"/>
      <c r="Z209" s="153"/>
      <c r="AA209" s="153"/>
      <c r="AB209" s="153" t="s">
        <v>112</v>
      </c>
      <c r="AC209" s="153"/>
      <c r="AD209" s="153"/>
      <c r="AE209" s="153"/>
      <c r="AF209" s="153" t="s">
        <v>112</v>
      </c>
      <c r="AG209" s="154"/>
      <c r="AH209" s="154"/>
      <c r="AI209" s="154"/>
      <c r="AJ209" s="153" t="s">
        <v>112</v>
      </c>
      <c r="AK209" s="153"/>
      <c r="AL209" s="153"/>
      <c r="AM209" s="153"/>
      <c r="AN209" s="153" t="s">
        <v>112</v>
      </c>
      <c r="AO209" s="153"/>
      <c r="AP209" s="153"/>
      <c r="AQ209" s="153" t="s">
        <v>112</v>
      </c>
      <c r="AR209" s="153"/>
      <c r="AS209" s="153"/>
      <c r="AT209" s="13"/>
      <c r="AU209" s="12"/>
    </row>
    <row r="210" spans="2:56" ht="30" customHeight="1">
      <c r="B210" s="10"/>
      <c r="C210" s="120"/>
      <c r="D210" s="120"/>
      <c r="E210" s="120"/>
      <c r="F210" s="120"/>
      <c r="G210" s="120"/>
      <c r="H210" s="120"/>
      <c r="I210" s="120"/>
      <c r="J210" s="120"/>
      <c r="K210" s="120"/>
      <c r="L210" s="120"/>
      <c r="M210" s="120"/>
      <c r="N210" s="120"/>
      <c r="O210" s="120"/>
      <c r="P210" s="120"/>
      <c r="Q210" s="152" t="s">
        <v>78</v>
      </c>
      <c r="R210" s="136"/>
      <c r="S210" s="136"/>
      <c r="T210" s="136"/>
      <c r="U210" s="136" t="s">
        <v>77</v>
      </c>
      <c r="V210" s="136"/>
      <c r="W210" s="136"/>
      <c r="X210" s="137" t="s">
        <v>7</v>
      </c>
      <c r="Y210" s="137"/>
      <c r="Z210" s="137"/>
      <c r="AA210" s="137"/>
      <c r="AB210" s="136" t="s">
        <v>0</v>
      </c>
      <c r="AC210" s="136"/>
      <c r="AD210" s="136"/>
      <c r="AE210" s="136"/>
      <c r="AF210" s="137" t="s">
        <v>6</v>
      </c>
      <c r="AG210" s="136"/>
      <c r="AH210" s="136"/>
      <c r="AI210" s="136"/>
      <c r="AJ210" s="152" t="s">
        <v>57</v>
      </c>
      <c r="AK210" s="136"/>
      <c r="AL210" s="136"/>
      <c r="AM210" s="136"/>
      <c r="AN210" s="152" t="s">
        <v>58</v>
      </c>
      <c r="AO210" s="152"/>
      <c r="AP210" s="152"/>
      <c r="AQ210" s="137" t="s">
        <v>34</v>
      </c>
      <c r="AR210" s="137"/>
      <c r="AS210" s="137"/>
      <c r="AT210" s="13"/>
      <c r="AU210" s="12"/>
      <c r="AV210" s="14"/>
      <c r="AW210" s="14"/>
      <c r="AX210" s="14"/>
    </row>
    <row r="211" spans="2:56">
      <c r="B211" s="10"/>
      <c r="C211" s="130" t="s">
        <v>95</v>
      </c>
      <c r="D211" s="130"/>
      <c r="E211" s="130"/>
      <c r="F211" s="130"/>
      <c r="G211" s="130"/>
      <c r="H211" s="130"/>
      <c r="I211" s="130"/>
      <c r="J211" s="130"/>
      <c r="K211" s="130"/>
      <c r="L211" s="130"/>
      <c r="M211" s="130"/>
      <c r="N211" s="130"/>
      <c r="O211" s="130"/>
      <c r="P211" s="130"/>
      <c r="Q211" s="131"/>
      <c r="R211" s="131"/>
      <c r="S211" s="131"/>
      <c r="T211" s="131"/>
      <c r="U211" s="132">
        <v>1</v>
      </c>
      <c r="V211" s="132"/>
      <c r="W211" s="132"/>
      <c r="X211" s="132"/>
      <c r="Y211" s="132"/>
      <c r="Z211" s="132"/>
      <c r="AA211" s="132"/>
      <c r="AB211" s="132" t="s">
        <v>93</v>
      </c>
      <c r="AC211" s="132"/>
      <c r="AD211" s="132"/>
      <c r="AE211" s="132"/>
      <c r="AF211" s="132">
        <v>0</v>
      </c>
      <c r="AG211" s="132"/>
      <c r="AH211" s="132"/>
      <c r="AI211" s="132"/>
      <c r="AJ211" s="132" t="s">
        <v>94</v>
      </c>
      <c r="AK211" s="132"/>
      <c r="AL211" s="132"/>
      <c r="AM211" s="132"/>
      <c r="AN211" s="132" t="s">
        <v>4</v>
      </c>
      <c r="AO211" s="132"/>
      <c r="AP211" s="132"/>
      <c r="AQ211" s="132" t="s">
        <v>45</v>
      </c>
      <c r="AR211" s="132"/>
      <c r="AS211" s="132"/>
      <c r="AT211" s="13"/>
      <c r="AU211" s="12">
        <f>Q211*U211</f>
        <v>0</v>
      </c>
      <c r="AV211" s="2">
        <f t="shared" ref="AV211:AV226" si="60">IF(AB211="する",Q211*U211*$V$83,Q211*U211)</f>
        <v>0</v>
      </c>
      <c r="AW211" s="2">
        <f t="shared" ref="AW211:AW226" si="61">AV211*IF(AJ211="Unicode",1,$AX$81)</f>
        <v>0</v>
      </c>
      <c r="AX211" s="2">
        <f t="shared" ref="AX211:AX226" si="62">AW211*$AX$82</f>
        <v>0</v>
      </c>
      <c r="AY211" s="2">
        <f t="shared" ref="AY211:AY226" si="63">IF(AB211="する",AX211/$V$83*(AF211+32),AX211*(AF211+1))</f>
        <v>0</v>
      </c>
      <c r="AZ211" s="2">
        <f t="shared" ref="AZ211:AZ226" si="64">IF(AND(AN211="する",AQ211="あり"),IF(AJ211="Unicode",Q211*(1+$AX$82*2+$AX$82*2),Q211*(1+$AX$81*$AX$82*2+$AX$81*$AX$82*2)),0)</f>
        <v>0</v>
      </c>
      <c r="BA211" s="2">
        <f t="shared" ref="BA211:BA226" si="65">IF(AND(AN211="する",AQ211="なし"),IF(AJ211="Unicode",Q211*(1+$AX$82+$AX$82*2),Q211*(1+$AX$81*$AX$82+$AX$81*$AX$82*2)),0)</f>
        <v>0</v>
      </c>
      <c r="BB211" s="2">
        <f t="shared" ref="BB211:BB226" si="66">IF(AND(AN211="しない",AQ211="あり"),IF(AJ211="Unicode",Q211*(1+$AX$82*2+$AX$82),Q211*(1+$AX$81*$AX$82*2+$AX$81*$AX$82)),0)</f>
        <v>0</v>
      </c>
      <c r="BC211" s="2">
        <f t="shared" ref="BC211:BC226" si="67">IF(AND(AN211="しない",AQ211="なし"),IF(AJ211="Unicode",Q211*(1+$AX$82),Q211*(1+$AX$81*$AX$82)),0)</f>
        <v>0</v>
      </c>
      <c r="BD211" s="2">
        <f t="shared" ref="BD211:BD226" si="68">IF(AB211="する",IF(X211&gt;0,AU211*(X211+31)*$V$80,0),AU211*X211*$V$80)</f>
        <v>0</v>
      </c>
    </row>
    <row r="212" spans="2:56">
      <c r="B212" s="10"/>
      <c r="C212" s="130" t="s">
        <v>35</v>
      </c>
      <c r="D212" s="130"/>
      <c r="E212" s="130"/>
      <c r="F212" s="130"/>
      <c r="G212" s="130"/>
      <c r="H212" s="130"/>
      <c r="I212" s="130"/>
      <c r="J212" s="130"/>
      <c r="K212" s="130"/>
      <c r="L212" s="130"/>
      <c r="M212" s="130"/>
      <c r="N212" s="130"/>
      <c r="O212" s="130"/>
      <c r="P212" s="130"/>
      <c r="Q212" s="131"/>
      <c r="R212" s="131"/>
      <c r="S212" s="131"/>
      <c r="T212" s="131"/>
      <c r="U212" s="132">
        <v>1</v>
      </c>
      <c r="V212" s="132"/>
      <c r="W212" s="132"/>
      <c r="X212" s="132"/>
      <c r="Y212" s="132"/>
      <c r="Z212" s="132"/>
      <c r="AA212" s="132"/>
      <c r="AB212" s="132" t="s">
        <v>93</v>
      </c>
      <c r="AC212" s="132"/>
      <c r="AD212" s="132"/>
      <c r="AE212" s="132"/>
      <c r="AF212" s="132">
        <v>0</v>
      </c>
      <c r="AG212" s="132"/>
      <c r="AH212" s="132"/>
      <c r="AI212" s="132"/>
      <c r="AJ212" s="132" t="s">
        <v>94</v>
      </c>
      <c r="AK212" s="132"/>
      <c r="AL212" s="132"/>
      <c r="AM212" s="132"/>
      <c r="AN212" s="132" t="s">
        <v>4</v>
      </c>
      <c r="AO212" s="132"/>
      <c r="AP212" s="132"/>
      <c r="AQ212" s="132" t="s">
        <v>45</v>
      </c>
      <c r="AR212" s="132"/>
      <c r="AS212" s="132"/>
      <c r="AT212" s="13"/>
      <c r="AU212" s="12">
        <f t="shared" ref="AU212:AU226" si="69">Q212*U212</f>
        <v>0</v>
      </c>
      <c r="AV212" s="2">
        <f t="shared" si="60"/>
        <v>0</v>
      </c>
      <c r="AW212" s="2">
        <f t="shared" si="61"/>
        <v>0</v>
      </c>
      <c r="AX212" s="2">
        <f t="shared" si="62"/>
        <v>0</v>
      </c>
      <c r="AY212" s="2">
        <f t="shared" si="63"/>
        <v>0</v>
      </c>
      <c r="AZ212" s="2">
        <f t="shared" si="64"/>
        <v>0</v>
      </c>
      <c r="BA212" s="2">
        <f t="shared" si="65"/>
        <v>0</v>
      </c>
      <c r="BB212" s="2">
        <f t="shared" si="66"/>
        <v>0</v>
      </c>
      <c r="BC212" s="2">
        <f t="shared" si="67"/>
        <v>0</v>
      </c>
      <c r="BD212" s="2">
        <f t="shared" si="68"/>
        <v>0</v>
      </c>
    </row>
    <row r="213" spans="2:56">
      <c r="B213" s="10"/>
      <c r="C213" s="130" t="s">
        <v>97</v>
      </c>
      <c r="D213" s="130"/>
      <c r="E213" s="130"/>
      <c r="F213" s="130"/>
      <c r="G213" s="130"/>
      <c r="H213" s="130"/>
      <c r="I213" s="130"/>
      <c r="J213" s="130"/>
      <c r="K213" s="130"/>
      <c r="L213" s="130"/>
      <c r="M213" s="130"/>
      <c r="N213" s="130"/>
      <c r="O213" s="130"/>
      <c r="P213" s="130"/>
      <c r="Q213" s="131"/>
      <c r="R213" s="131"/>
      <c r="S213" s="131"/>
      <c r="T213" s="131"/>
      <c r="U213" s="132">
        <v>1</v>
      </c>
      <c r="V213" s="132"/>
      <c r="W213" s="132"/>
      <c r="X213" s="132"/>
      <c r="Y213" s="132"/>
      <c r="Z213" s="132"/>
      <c r="AA213" s="132"/>
      <c r="AB213" s="132" t="s">
        <v>93</v>
      </c>
      <c r="AC213" s="132"/>
      <c r="AD213" s="132"/>
      <c r="AE213" s="132"/>
      <c r="AF213" s="132">
        <v>0</v>
      </c>
      <c r="AG213" s="132"/>
      <c r="AH213" s="132"/>
      <c r="AI213" s="132"/>
      <c r="AJ213" s="132" t="s">
        <v>94</v>
      </c>
      <c r="AK213" s="132"/>
      <c r="AL213" s="132"/>
      <c r="AM213" s="132"/>
      <c r="AN213" s="132" t="s">
        <v>4</v>
      </c>
      <c r="AO213" s="132"/>
      <c r="AP213" s="132"/>
      <c r="AQ213" s="132" t="s">
        <v>45</v>
      </c>
      <c r="AR213" s="132"/>
      <c r="AS213" s="132"/>
      <c r="AT213" s="13"/>
      <c r="AU213" s="12">
        <f t="shared" si="69"/>
        <v>0</v>
      </c>
      <c r="AV213" s="2">
        <f t="shared" si="60"/>
        <v>0</v>
      </c>
      <c r="AW213" s="2">
        <f t="shared" si="61"/>
        <v>0</v>
      </c>
      <c r="AX213" s="2">
        <f t="shared" si="62"/>
        <v>0</v>
      </c>
      <c r="AY213" s="2">
        <f t="shared" si="63"/>
        <v>0</v>
      </c>
      <c r="AZ213" s="2">
        <f t="shared" si="64"/>
        <v>0</v>
      </c>
      <c r="BA213" s="2">
        <f t="shared" si="65"/>
        <v>0</v>
      </c>
      <c r="BB213" s="2">
        <f t="shared" si="66"/>
        <v>0</v>
      </c>
      <c r="BC213" s="2">
        <f t="shared" si="67"/>
        <v>0</v>
      </c>
      <c r="BD213" s="2">
        <f t="shared" si="68"/>
        <v>0</v>
      </c>
    </row>
    <row r="214" spans="2:56">
      <c r="B214" s="10"/>
      <c r="C214" s="130" t="s">
        <v>96</v>
      </c>
      <c r="D214" s="130"/>
      <c r="E214" s="130"/>
      <c r="F214" s="130"/>
      <c r="G214" s="130"/>
      <c r="H214" s="130"/>
      <c r="I214" s="130"/>
      <c r="J214" s="130"/>
      <c r="K214" s="130"/>
      <c r="L214" s="130"/>
      <c r="M214" s="130"/>
      <c r="N214" s="130"/>
      <c r="O214" s="130"/>
      <c r="P214" s="130"/>
      <c r="Q214" s="131"/>
      <c r="R214" s="131"/>
      <c r="S214" s="131"/>
      <c r="T214" s="131"/>
      <c r="U214" s="132">
        <v>1</v>
      </c>
      <c r="V214" s="132"/>
      <c r="W214" s="132"/>
      <c r="X214" s="132"/>
      <c r="Y214" s="132"/>
      <c r="Z214" s="132"/>
      <c r="AA214" s="132"/>
      <c r="AB214" s="132" t="s">
        <v>93</v>
      </c>
      <c r="AC214" s="132"/>
      <c r="AD214" s="132"/>
      <c r="AE214" s="132"/>
      <c r="AF214" s="132">
        <v>0</v>
      </c>
      <c r="AG214" s="132"/>
      <c r="AH214" s="132"/>
      <c r="AI214" s="132"/>
      <c r="AJ214" s="132" t="s">
        <v>94</v>
      </c>
      <c r="AK214" s="132"/>
      <c r="AL214" s="132"/>
      <c r="AM214" s="132"/>
      <c r="AN214" s="132" t="s">
        <v>4</v>
      </c>
      <c r="AO214" s="132"/>
      <c r="AP214" s="132"/>
      <c r="AQ214" s="132" t="s">
        <v>45</v>
      </c>
      <c r="AR214" s="132"/>
      <c r="AS214" s="132"/>
      <c r="AT214" s="13"/>
      <c r="AU214" s="12">
        <f t="shared" si="69"/>
        <v>0</v>
      </c>
      <c r="AV214" s="2">
        <f t="shared" si="60"/>
        <v>0</v>
      </c>
      <c r="AW214" s="2">
        <f t="shared" si="61"/>
        <v>0</v>
      </c>
      <c r="AX214" s="2">
        <f t="shared" si="62"/>
        <v>0</v>
      </c>
      <c r="AY214" s="2">
        <f t="shared" si="63"/>
        <v>0</v>
      </c>
      <c r="AZ214" s="2">
        <f t="shared" si="64"/>
        <v>0</v>
      </c>
      <c r="BA214" s="2">
        <f t="shared" si="65"/>
        <v>0</v>
      </c>
      <c r="BB214" s="2">
        <f t="shared" si="66"/>
        <v>0</v>
      </c>
      <c r="BC214" s="2">
        <f t="shared" si="67"/>
        <v>0</v>
      </c>
      <c r="BD214" s="2">
        <f t="shared" si="68"/>
        <v>0</v>
      </c>
    </row>
    <row r="215" spans="2:56">
      <c r="B215" s="10"/>
      <c r="C215" s="130" t="s">
        <v>36</v>
      </c>
      <c r="D215" s="130"/>
      <c r="E215" s="130"/>
      <c r="F215" s="130"/>
      <c r="G215" s="130"/>
      <c r="H215" s="130"/>
      <c r="I215" s="130"/>
      <c r="J215" s="130"/>
      <c r="K215" s="130"/>
      <c r="L215" s="130"/>
      <c r="M215" s="130"/>
      <c r="N215" s="130"/>
      <c r="O215" s="130"/>
      <c r="P215" s="130"/>
      <c r="Q215" s="131"/>
      <c r="R215" s="131"/>
      <c r="S215" s="131"/>
      <c r="T215" s="131"/>
      <c r="U215" s="132">
        <v>1</v>
      </c>
      <c r="V215" s="132"/>
      <c r="W215" s="132"/>
      <c r="X215" s="132"/>
      <c r="Y215" s="132"/>
      <c r="Z215" s="132"/>
      <c r="AA215" s="132"/>
      <c r="AB215" s="132" t="s">
        <v>93</v>
      </c>
      <c r="AC215" s="132"/>
      <c r="AD215" s="132"/>
      <c r="AE215" s="132"/>
      <c r="AF215" s="132">
        <v>0</v>
      </c>
      <c r="AG215" s="132"/>
      <c r="AH215" s="132"/>
      <c r="AI215" s="132"/>
      <c r="AJ215" s="132" t="s">
        <v>94</v>
      </c>
      <c r="AK215" s="132"/>
      <c r="AL215" s="132"/>
      <c r="AM215" s="132"/>
      <c r="AN215" s="132" t="s">
        <v>4</v>
      </c>
      <c r="AO215" s="132"/>
      <c r="AP215" s="132"/>
      <c r="AQ215" s="132" t="s">
        <v>45</v>
      </c>
      <c r="AR215" s="132"/>
      <c r="AS215" s="132"/>
      <c r="AT215" s="13"/>
      <c r="AU215" s="12">
        <f t="shared" si="69"/>
        <v>0</v>
      </c>
      <c r="AV215" s="2">
        <f t="shared" si="60"/>
        <v>0</v>
      </c>
      <c r="AW215" s="2">
        <f t="shared" si="61"/>
        <v>0</v>
      </c>
      <c r="AX215" s="2">
        <f t="shared" si="62"/>
        <v>0</v>
      </c>
      <c r="AY215" s="2">
        <f t="shared" si="63"/>
        <v>0</v>
      </c>
      <c r="AZ215" s="2">
        <f t="shared" si="64"/>
        <v>0</v>
      </c>
      <c r="BA215" s="2">
        <f t="shared" si="65"/>
        <v>0</v>
      </c>
      <c r="BB215" s="2">
        <f t="shared" si="66"/>
        <v>0</v>
      </c>
      <c r="BC215" s="2">
        <f t="shared" si="67"/>
        <v>0</v>
      </c>
      <c r="BD215" s="2">
        <f t="shared" si="68"/>
        <v>0</v>
      </c>
    </row>
    <row r="216" spans="2:56">
      <c r="B216" s="10"/>
      <c r="C216" s="130" t="s">
        <v>98</v>
      </c>
      <c r="D216" s="130"/>
      <c r="E216" s="130"/>
      <c r="F216" s="130"/>
      <c r="G216" s="130"/>
      <c r="H216" s="130"/>
      <c r="I216" s="130"/>
      <c r="J216" s="130"/>
      <c r="K216" s="130"/>
      <c r="L216" s="130"/>
      <c r="M216" s="130"/>
      <c r="N216" s="130"/>
      <c r="O216" s="130"/>
      <c r="P216" s="130"/>
      <c r="Q216" s="131"/>
      <c r="R216" s="131"/>
      <c r="S216" s="131"/>
      <c r="T216" s="131"/>
      <c r="U216" s="132">
        <v>1</v>
      </c>
      <c r="V216" s="132"/>
      <c r="W216" s="132"/>
      <c r="X216" s="132"/>
      <c r="Y216" s="132"/>
      <c r="Z216" s="132"/>
      <c r="AA216" s="132"/>
      <c r="AB216" s="132" t="s">
        <v>93</v>
      </c>
      <c r="AC216" s="132"/>
      <c r="AD216" s="132"/>
      <c r="AE216" s="132"/>
      <c r="AF216" s="132">
        <v>0</v>
      </c>
      <c r="AG216" s="132"/>
      <c r="AH216" s="132"/>
      <c r="AI216" s="132"/>
      <c r="AJ216" s="132" t="s">
        <v>94</v>
      </c>
      <c r="AK216" s="132"/>
      <c r="AL216" s="132"/>
      <c r="AM216" s="132"/>
      <c r="AN216" s="132" t="s">
        <v>4</v>
      </c>
      <c r="AO216" s="132"/>
      <c r="AP216" s="132"/>
      <c r="AQ216" s="132" t="s">
        <v>45</v>
      </c>
      <c r="AR216" s="132"/>
      <c r="AS216" s="132"/>
      <c r="AT216" s="13"/>
      <c r="AU216" s="12">
        <f t="shared" si="69"/>
        <v>0</v>
      </c>
      <c r="AV216" s="2">
        <f t="shared" si="60"/>
        <v>0</v>
      </c>
      <c r="AW216" s="2">
        <f t="shared" si="61"/>
        <v>0</v>
      </c>
      <c r="AX216" s="2">
        <f t="shared" si="62"/>
        <v>0</v>
      </c>
      <c r="AY216" s="2">
        <f t="shared" si="63"/>
        <v>0</v>
      </c>
      <c r="AZ216" s="2">
        <f t="shared" si="64"/>
        <v>0</v>
      </c>
      <c r="BA216" s="2">
        <f t="shared" si="65"/>
        <v>0</v>
      </c>
      <c r="BB216" s="2">
        <f t="shared" si="66"/>
        <v>0</v>
      </c>
      <c r="BC216" s="2">
        <f t="shared" si="67"/>
        <v>0</v>
      </c>
      <c r="BD216" s="2">
        <f t="shared" si="68"/>
        <v>0</v>
      </c>
    </row>
    <row r="217" spans="2:56">
      <c r="B217" s="10"/>
      <c r="C217" s="130" t="s">
        <v>99</v>
      </c>
      <c r="D217" s="130"/>
      <c r="E217" s="130"/>
      <c r="F217" s="130"/>
      <c r="G217" s="130"/>
      <c r="H217" s="130"/>
      <c r="I217" s="130"/>
      <c r="J217" s="130"/>
      <c r="K217" s="130"/>
      <c r="L217" s="130"/>
      <c r="M217" s="130"/>
      <c r="N217" s="130"/>
      <c r="O217" s="130"/>
      <c r="P217" s="130"/>
      <c r="Q217" s="131"/>
      <c r="R217" s="131"/>
      <c r="S217" s="131"/>
      <c r="T217" s="131"/>
      <c r="U217" s="132">
        <v>1</v>
      </c>
      <c r="V217" s="132"/>
      <c r="W217" s="132"/>
      <c r="X217" s="132"/>
      <c r="Y217" s="132"/>
      <c r="Z217" s="132"/>
      <c r="AA217" s="132"/>
      <c r="AB217" s="132" t="s">
        <v>93</v>
      </c>
      <c r="AC217" s="132"/>
      <c r="AD217" s="132"/>
      <c r="AE217" s="132"/>
      <c r="AF217" s="132">
        <v>0</v>
      </c>
      <c r="AG217" s="132"/>
      <c r="AH217" s="132"/>
      <c r="AI217" s="132"/>
      <c r="AJ217" s="132" t="s">
        <v>94</v>
      </c>
      <c r="AK217" s="132"/>
      <c r="AL217" s="132"/>
      <c r="AM217" s="132"/>
      <c r="AN217" s="132" t="s">
        <v>4</v>
      </c>
      <c r="AO217" s="132"/>
      <c r="AP217" s="132"/>
      <c r="AQ217" s="132" t="s">
        <v>45</v>
      </c>
      <c r="AR217" s="132"/>
      <c r="AS217" s="132"/>
      <c r="AT217" s="13"/>
      <c r="AU217" s="12">
        <f t="shared" si="69"/>
        <v>0</v>
      </c>
      <c r="AV217" s="2">
        <f t="shared" si="60"/>
        <v>0</v>
      </c>
      <c r="AW217" s="2">
        <f t="shared" si="61"/>
        <v>0</v>
      </c>
      <c r="AX217" s="2">
        <f t="shared" si="62"/>
        <v>0</v>
      </c>
      <c r="AY217" s="2">
        <f t="shared" si="63"/>
        <v>0</v>
      </c>
      <c r="AZ217" s="2">
        <f t="shared" si="64"/>
        <v>0</v>
      </c>
      <c r="BA217" s="2">
        <f t="shared" si="65"/>
        <v>0</v>
      </c>
      <c r="BB217" s="2">
        <f t="shared" si="66"/>
        <v>0</v>
      </c>
      <c r="BC217" s="2">
        <f t="shared" si="67"/>
        <v>0</v>
      </c>
      <c r="BD217" s="2">
        <f t="shared" si="68"/>
        <v>0</v>
      </c>
    </row>
    <row r="218" spans="2:56">
      <c r="B218" s="10"/>
      <c r="C218" s="130" t="s">
        <v>100</v>
      </c>
      <c r="D218" s="130"/>
      <c r="E218" s="130"/>
      <c r="F218" s="130"/>
      <c r="G218" s="130"/>
      <c r="H218" s="130"/>
      <c r="I218" s="130"/>
      <c r="J218" s="130"/>
      <c r="K218" s="130"/>
      <c r="L218" s="130"/>
      <c r="M218" s="130"/>
      <c r="N218" s="130"/>
      <c r="O218" s="130"/>
      <c r="P218" s="130"/>
      <c r="Q218" s="131"/>
      <c r="R218" s="131"/>
      <c r="S218" s="131"/>
      <c r="T218" s="131"/>
      <c r="U218" s="132">
        <v>1</v>
      </c>
      <c r="V218" s="132"/>
      <c r="W218" s="132"/>
      <c r="X218" s="132"/>
      <c r="Y218" s="132"/>
      <c r="Z218" s="132"/>
      <c r="AA218" s="132"/>
      <c r="AB218" s="132" t="s">
        <v>93</v>
      </c>
      <c r="AC218" s="132"/>
      <c r="AD218" s="132"/>
      <c r="AE218" s="132"/>
      <c r="AF218" s="132">
        <v>0</v>
      </c>
      <c r="AG218" s="132"/>
      <c r="AH218" s="132"/>
      <c r="AI218" s="132"/>
      <c r="AJ218" s="132" t="s">
        <v>94</v>
      </c>
      <c r="AK218" s="132"/>
      <c r="AL218" s="132"/>
      <c r="AM218" s="132"/>
      <c r="AN218" s="132" t="s">
        <v>4</v>
      </c>
      <c r="AO218" s="132"/>
      <c r="AP218" s="132"/>
      <c r="AQ218" s="132" t="s">
        <v>45</v>
      </c>
      <c r="AR218" s="132"/>
      <c r="AS218" s="132"/>
      <c r="AT218" s="13"/>
      <c r="AU218" s="12">
        <f t="shared" si="69"/>
        <v>0</v>
      </c>
      <c r="AV218" s="2">
        <f t="shared" si="60"/>
        <v>0</v>
      </c>
      <c r="AW218" s="2">
        <f t="shared" si="61"/>
        <v>0</v>
      </c>
      <c r="AX218" s="2">
        <f t="shared" si="62"/>
        <v>0</v>
      </c>
      <c r="AY218" s="2">
        <f t="shared" si="63"/>
        <v>0</v>
      </c>
      <c r="AZ218" s="2">
        <f t="shared" si="64"/>
        <v>0</v>
      </c>
      <c r="BA218" s="2">
        <f t="shared" si="65"/>
        <v>0</v>
      </c>
      <c r="BB218" s="2">
        <f t="shared" si="66"/>
        <v>0</v>
      </c>
      <c r="BC218" s="2">
        <f t="shared" si="67"/>
        <v>0</v>
      </c>
      <c r="BD218" s="2">
        <f t="shared" si="68"/>
        <v>0</v>
      </c>
    </row>
    <row r="219" spans="2:56">
      <c r="B219" s="10"/>
      <c r="C219" s="130" t="s">
        <v>101</v>
      </c>
      <c r="D219" s="130"/>
      <c r="E219" s="130"/>
      <c r="F219" s="130"/>
      <c r="G219" s="130"/>
      <c r="H219" s="130"/>
      <c r="I219" s="130"/>
      <c r="J219" s="130"/>
      <c r="K219" s="130"/>
      <c r="L219" s="130"/>
      <c r="M219" s="130"/>
      <c r="N219" s="130"/>
      <c r="O219" s="130"/>
      <c r="P219" s="130"/>
      <c r="Q219" s="131"/>
      <c r="R219" s="131"/>
      <c r="S219" s="131"/>
      <c r="T219" s="131"/>
      <c r="U219" s="132">
        <v>1</v>
      </c>
      <c r="V219" s="132"/>
      <c r="W219" s="132"/>
      <c r="X219" s="132"/>
      <c r="Y219" s="132"/>
      <c r="Z219" s="132"/>
      <c r="AA219" s="132"/>
      <c r="AB219" s="132" t="s">
        <v>93</v>
      </c>
      <c r="AC219" s="132"/>
      <c r="AD219" s="132"/>
      <c r="AE219" s="132"/>
      <c r="AF219" s="132">
        <v>0</v>
      </c>
      <c r="AG219" s="132"/>
      <c r="AH219" s="132"/>
      <c r="AI219" s="132"/>
      <c r="AJ219" s="132" t="s">
        <v>94</v>
      </c>
      <c r="AK219" s="132"/>
      <c r="AL219" s="132"/>
      <c r="AM219" s="132"/>
      <c r="AN219" s="132" t="s">
        <v>4</v>
      </c>
      <c r="AO219" s="132"/>
      <c r="AP219" s="132"/>
      <c r="AQ219" s="132" t="s">
        <v>45</v>
      </c>
      <c r="AR219" s="132"/>
      <c r="AS219" s="132"/>
      <c r="AT219" s="13"/>
      <c r="AU219" s="12">
        <f t="shared" si="69"/>
        <v>0</v>
      </c>
      <c r="AV219" s="2">
        <f t="shared" si="60"/>
        <v>0</v>
      </c>
      <c r="AW219" s="2">
        <f t="shared" si="61"/>
        <v>0</v>
      </c>
      <c r="AX219" s="2">
        <f t="shared" si="62"/>
        <v>0</v>
      </c>
      <c r="AY219" s="2">
        <f t="shared" si="63"/>
        <v>0</v>
      </c>
      <c r="AZ219" s="2">
        <f t="shared" si="64"/>
        <v>0</v>
      </c>
      <c r="BA219" s="2">
        <f t="shared" si="65"/>
        <v>0</v>
      </c>
      <c r="BB219" s="2">
        <f t="shared" si="66"/>
        <v>0</v>
      </c>
      <c r="BC219" s="2">
        <f t="shared" si="67"/>
        <v>0</v>
      </c>
      <c r="BD219" s="2">
        <f t="shared" si="68"/>
        <v>0</v>
      </c>
    </row>
    <row r="220" spans="2:56">
      <c r="B220" s="10"/>
      <c r="C220" s="130" t="s">
        <v>102</v>
      </c>
      <c r="D220" s="130"/>
      <c r="E220" s="130"/>
      <c r="F220" s="130"/>
      <c r="G220" s="130"/>
      <c r="H220" s="130"/>
      <c r="I220" s="130"/>
      <c r="J220" s="130"/>
      <c r="K220" s="130"/>
      <c r="L220" s="130"/>
      <c r="M220" s="130"/>
      <c r="N220" s="130"/>
      <c r="O220" s="130"/>
      <c r="P220" s="130"/>
      <c r="Q220" s="131"/>
      <c r="R220" s="131"/>
      <c r="S220" s="131"/>
      <c r="T220" s="131"/>
      <c r="U220" s="132">
        <v>1</v>
      </c>
      <c r="V220" s="132"/>
      <c r="W220" s="132"/>
      <c r="X220" s="132"/>
      <c r="Y220" s="132"/>
      <c r="Z220" s="132"/>
      <c r="AA220" s="132"/>
      <c r="AB220" s="132" t="s">
        <v>93</v>
      </c>
      <c r="AC220" s="132"/>
      <c r="AD220" s="132"/>
      <c r="AE220" s="132"/>
      <c r="AF220" s="132">
        <v>0</v>
      </c>
      <c r="AG220" s="132"/>
      <c r="AH220" s="132"/>
      <c r="AI220" s="132"/>
      <c r="AJ220" s="132" t="s">
        <v>94</v>
      </c>
      <c r="AK220" s="132"/>
      <c r="AL220" s="132"/>
      <c r="AM220" s="132"/>
      <c r="AN220" s="132" t="s">
        <v>4</v>
      </c>
      <c r="AO220" s="132"/>
      <c r="AP220" s="132"/>
      <c r="AQ220" s="132" t="s">
        <v>45</v>
      </c>
      <c r="AR220" s="132"/>
      <c r="AS220" s="132"/>
      <c r="AT220" s="13"/>
      <c r="AU220" s="12">
        <f t="shared" si="69"/>
        <v>0</v>
      </c>
      <c r="AV220" s="2">
        <f t="shared" si="60"/>
        <v>0</v>
      </c>
      <c r="AW220" s="2">
        <f t="shared" si="61"/>
        <v>0</v>
      </c>
      <c r="AX220" s="2">
        <f t="shared" si="62"/>
        <v>0</v>
      </c>
      <c r="AY220" s="2">
        <f t="shared" si="63"/>
        <v>0</v>
      </c>
      <c r="AZ220" s="2">
        <f t="shared" si="64"/>
        <v>0</v>
      </c>
      <c r="BA220" s="2">
        <f t="shared" si="65"/>
        <v>0</v>
      </c>
      <c r="BB220" s="2">
        <f t="shared" si="66"/>
        <v>0</v>
      </c>
      <c r="BC220" s="2">
        <f t="shared" si="67"/>
        <v>0</v>
      </c>
      <c r="BD220" s="2">
        <f t="shared" si="68"/>
        <v>0</v>
      </c>
    </row>
    <row r="221" spans="2:56">
      <c r="B221" s="10"/>
      <c r="C221" s="130" t="s">
        <v>103</v>
      </c>
      <c r="D221" s="130"/>
      <c r="E221" s="130"/>
      <c r="F221" s="130"/>
      <c r="G221" s="130"/>
      <c r="H221" s="130"/>
      <c r="I221" s="130"/>
      <c r="J221" s="130"/>
      <c r="K221" s="130"/>
      <c r="L221" s="130"/>
      <c r="M221" s="130"/>
      <c r="N221" s="130"/>
      <c r="O221" s="130"/>
      <c r="P221" s="130"/>
      <c r="Q221" s="131"/>
      <c r="R221" s="131"/>
      <c r="S221" s="131"/>
      <c r="T221" s="131"/>
      <c r="U221" s="132">
        <v>1</v>
      </c>
      <c r="V221" s="132"/>
      <c r="W221" s="132"/>
      <c r="X221" s="132"/>
      <c r="Y221" s="132"/>
      <c r="Z221" s="132"/>
      <c r="AA221" s="132"/>
      <c r="AB221" s="132" t="s">
        <v>93</v>
      </c>
      <c r="AC221" s="132"/>
      <c r="AD221" s="132"/>
      <c r="AE221" s="132"/>
      <c r="AF221" s="132">
        <v>0</v>
      </c>
      <c r="AG221" s="132"/>
      <c r="AH221" s="132"/>
      <c r="AI221" s="132"/>
      <c r="AJ221" s="132" t="s">
        <v>94</v>
      </c>
      <c r="AK221" s="132"/>
      <c r="AL221" s="132"/>
      <c r="AM221" s="132"/>
      <c r="AN221" s="132" t="s">
        <v>4</v>
      </c>
      <c r="AO221" s="132"/>
      <c r="AP221" s="132"/>
      <c r="AQ221" s="132" t="s">
        <v>45</v>
      </c>
      <c r="AR221" s="132"/>
      <c r="AS221" s="132"/>
      <c r="AT221" s="13"/>
      <c r="AU221" s="12">
        <f t="shared" si="69"/>
        <v>0</v>
      </c>
      <c r="AV221" s="2">
        <f t="shared" si="60"/>
        <v>0</v>
      </c>
      <c r="AW221" s="2">
        <f t="shared" si="61"/>
        <v>0</v>
      </c>
      <c r="AX221" s="2">
        <f t="shared" si="62"/>
        <v>0</v>
      </c>
      <c r="AY221" s="2">
        <f t="shared" si="63"/>
        <v>0</v>
      </c>
      <c r="AZ221" s="2">
        <f t="shared" si="64"/>
        <v>0</v>
      </c>
      <c r="BA221" s="2">
        <f t="shared" si="65"/>
        <v>0</v>
      </c>
      <c r="BB221" s="2">
        <f t="shared" si="66"/>
        <v>0</v>
      </c>
      <c r="BC221" s="2">
        <f t="shared" si="67"/>
        <v>0</v>
      </c>
      <c r="BD221" s="2">
        <f t="shared" si="68"/>
        <v>0</v>
      </c>
    </row>
    <row r="222" spans="2:56">
      <c r="B222" s="10"/>
      <c r="C222" s="130" t="s">
        <v>104</v>
      </c>
      <c r="D222" s="130"/>
      <c r="E222" s="130"/>
      <c r="F222" s="130"/>
      <c r="G222" s="130"/>
      <c r="H222" s="130"/>
      <c r="I222" s="130"/>
      <c r="J222" s="130"/>
      <c r="K222" s="130"/>
      <c r="L222" s="130"/>
      <c r="M222" s="130"/>
      <c r="N222" s="130"/>
      <c r="O222" s="130"/>
      <c r="P222" s="130"/>
      <c r="Q222" s="131"/>
      <c r="R222" s="131"/>
      <c r="S222" s="131"/>
      <c r="T222" s="131"/>
      <c r="U222" s="132">
        <v>1</v>
      </c>
      <c r="V222" s="132"/>
      <c r="W222" s="132"/>
      <c r="X222" s="132"/>
      <c r="Y222" s="132"/>
      <c r="Z222" s="132"/>
      <c r="AA222" s="132"/>
      <c r="AB222" s="132" t="s">
        <v>93</v>
      </c>
      <c r="AC222" s="132"/>
      <c r="AD222" s="132"/>
      <c r="AE222" s="132"/>
      <c r="AF222" s="132">
        <v>0</v>
      </c>
      <c r="AG222" s="132"/>
      <c r="AH222" s="132"/>
      <c r="AI222" s="132"/>
      <c r="AJ222" s="132" t="s">
        <v>94</v>
      </c>
      <c r="AK222" s="132"/>
      <c r="AL222" s="132"/>
      <c r="AM222" s="132"/>
      <c r="AN222" s="132" t="s">
        <v>4</v>
      </c>
      <c r="AO222" s="132"/>
      <c r="AP222" s="132"/>
      <c r="AQ222" s="132" t="s">
        <v>45</v>
      </c>
      <c r="AR222" s="132"/>
      <c r="AS222" s="132"/>
      <c r="AT222" s="13"/>
      <c r="AU222" s="12">
        <f t="shared" si="69"/>
        <v>0</v>
      </c>
      <c r="AV222" s="2">
        <f t="shared" si="60"/>
        <v>0</v>
      </c>
      <c r="AW222" s="2">
        <f t="shared" si="61"/>
        <v>0</v>
      </c>
      <c r="AX222" s="2">
        <f t="shared" si="62"/>
        <v>0</v>
      </c>
      <c r="AY222" s="2">
        <f t="shared" si="63"/>
        <v>0</v>
      </c>
      <c r="AZ222" s="2">
        <f t="shared" si="64"/>
        <v>0</v>
      </c>
      <c r="BA222" s="2">
        <f t="shared" si="65"/>
        <v>0</v>
      </c>
      <c r="BB222" s="2">
        <f t="shared" si="66"/>
        <v>0</v>
      </c>
      <c r="BC222" s="2">
        <f t="shared" si="67"/>
        <v>0</v>
      </c>
      <c r="BD222" s="2">
        <f t="shared" si="68"/>
        <v>0</v>
      </c>
    </row>
    <row r="223" spans="2:56">
      <c r="B223" s="10"/>
      <c r="C223" s="130" t="s">
        <v>105</v>
      </c>
      <c r="D223" s="130"/>
      <c r="E223" s="130"/>
      <c r="F223" s="130"/>
      <c r="G223" s="130"/>
      <c r="H223" s="130"/>
      <c r="I223" s="130"/>
      <c r="J223" s="130"/>
      <c r="K223" s="130"/>
      <c r="L223" s="130"/>
      <c r="M223" s="130"/>
      <c r="N223" s="130"/>
      <c r="O223" s="130"/>
      <c r="P223" s="130"/>
      <c r="Q223" s="131"/>
      <c r="R223" s="131"/>
      <c r="S223" s="131"/>
      <c r="T223" s="131"/>
      <c r="U223" s="132">
        <v>1</v>
      </c>
      <c r="V223" s="132"/>
      <c r="W223" s="132"/>
      <c r="X223" s="132"/>
      <c r="Y223" s="132"/>
      <c r="Z223" s="132"/>
      <c r="AA223" s="132"/>
      <c r="AB223" s="132" t="s">
        <v>93</v>
      </c>
      <c r="AC223" s="132"/>
      <c r="AD223" s="132"/>
      <c r="AE223" s="132"/>
      <c r="AF223" s="132">
        <v>0</v>
      </c>
      <c r="AG223" s="132"/>
      <c r="AH223" s="132"/>
      <c r="AI223" s="132"/>
      <c r="AJ223" s="132" t="s">
        <v>94</v>
      </c>
      <c r="AK223" s="132"/>
      <c r="AL223" s="132"/>
      <c r="AM223" s="132"/>
      <c r="AN223" s="132" t="s">
        <v>4</v>
      </c>
      <c r="AO223" s="132"/>
      <c r="AP223" s="132"/>
      <c r="AQ223" s="132" t="s">
        <v>45</v>
      </c>
      <c r="AR223" s="132"/>
      <c r="AS223" s="132"/>
      <c r="AT223" s="13"/>
      <c r="AU223" s="12">
        <f t="shared" si="69"/>
        <v>0</v>
      </c>
      <c r="AV223" s="2">
        <f t="shared" si="60"/>
        <v>0</v>
      </c>
      <c r="AW223" s="2">
        <f t="shared" si="61"/>
        <v>0</v>
      </c>
      <c r="AX223" s="2">
        <f t="shared" si="62"/>
        <v>0</v>
      </c>
      <c r="AY223" s="2">
        <f t="shared" si="63"/>
        <v>0</v>
      </c>
      <c r="AZ223" s="2">
        <f t="shared" si="64"/>
        <v>0</v>
      </c>
      <c r="BA223" s="2">
        <f t="shared" si="65"/>
        <v>0</v>
      </c>
      <c r="BB223" s="2">
        <f t="shared" si="66"/>
        <v>0</v>
      </c>
      <c r="BC223" s="2">
        <f t="shared" si="67"/>
        <v>0</v>
      </c>
      <c r="BD223" s="2">
        <f t="shared" si="68"/>
        <v>0</v>
      </c>
    </row>
    <row r="224" spans="2:56">
      <c r="B224" s="10"/>
      <c r="C224" s="130" t="s">
        <v>106</v>
      </c>
      <c r="D224" s="130"/>
      <c r="E224" s="130"/>
      <c r="F224" s="130"/>
      <c r="G224" s="130"/>
      <c r="H224" s="130"/>
      <c r="I224" s="130"/>
      <c r="J224" s="130"/>
      <c r="K224" s="130"/>
      <c r="L224" s="130"/>
      <c r="M224" s="130"/>
      <c r="N224" s="130"/>
      <c r="O224" s="130"/>
      <c r="P224" s="130"/>
      <c r="Q224" s="131"/>
      <c r="R224" s="131"/>
      <c r="S224" s="131"/>
      <c r="T224" s="131"/>
      <c r="U224" s="132">
        <v>1</v>
      </c>
      <c r="V224" s="132"/>
      <c r="W224" s="132"/>
      <c r="X224" s="132"/>
      <c r="Y224" s="132"/>
      <c r="Z224" s="132"/>
      <c r="AA224" s="132"/>
      <c r="AB224" s="132" t="s">
        <v>93</v>
      </c>
      <c r="AC224" s="132"/>
      <c r="AD224" s="132"/>
      <c r="AE224" s="132"/>
      <c r="AF224" s="132">
        <v>0</v>
      </c>
      <c r="AG224" s="132"/>
      <c r="AH224" s="132"/>
      <c r="AI224" s="132"/>
      <c r="AJ224" s="132" t="s">
        <v>94</v>
      </c>
      <c r="AK224" s="132"/>
      <c r="AL224" s="132"/>
      <c r="AM224" s="132"/>
      <c r="AN224" s="132" t="s">
        <v>4</v>
      </c>
      <c r="AO224" s="132"/>
      <c r="AP224" s="132"/>
      <c r="AQ224" s="132" t="s">
        <v>45</v>
      </c>
      <c r="AR224" s="132"/>
      <c r="AS224" s="132"/>
      <c r="AT224" s="13"/>
      <c r="AU224" s="12">
        <f t="shared" si="69"/>
        <v>0</v>
      </c>
      <c r="AV224" s="2">
        <f t="shared" si="60"/>
        <v>0</v>
      </c>
      <c r="AW224" s="2">
        <f t="shared" si="61"/>
        <v>0</v>
      </c>
      <c r="AX224" s="2">
        <f t="shared" si="62"/>
        <v>0</v>
      </c>
      <c r="AY224" s="2">
        <f t="shared" si="63"/>
        <v>0</v>
      </c>
      <c r="AZ224" s="2">
        <f t="shared" si="64"/>
        <v>0</v>
      </c>
      <c r="BA224" s="2">
        <f t="shared" si="65"/>
        <v>0</v>
      </c>
      <c r="BB224" s="2">
        <f t="shared" si="66"/>
        <v>0</v>
      </c>
      <c r="BC224" s="2">
        <f t="shared" si="67"/>
        <v>0</v>
      </c>
      <c r="BD224" s="2">
        <f t="shared" si="68"/>
        <v>0</v>
      </c>
    </row>
    <row r="225" spans="2:56">
      <c r="B225" s="10"/>
      <c r="C225" s="130" t="s">
        <v>105</v>
      </c>
      <c r="D225" s="130"/>
      <c r="E225" s="130"/>
      <c r="F225" s="130"/>
      <c r="G225" s="130"/>
      <c r="H225" s="130"/>
      <c r="I225" s="130"/>
      <c r="J225" s="130"/>
      <c r="K225" s="130"/>
      <c r="L225" s="130"/>
      <c r="M225" s="130"/>
      <c r="N225" s="130"/>
      <c r="O225" s="130"/>
      <c r="P225" s="130"/>
      <c r="Q225" s="131"/>
      <c r="R225" s="131"/>
      <c r="S225" s="131"/>
      <c r="T225" s="131"/>
      <c r="U225" s="132">
        <v>1</v>
      </c>
      <c r="V225" s="132"/>
      <c r="W225" s="132"/>
      <c r="X225" s="132"/>
      <c r="Y225" s="132"/>
      <c r="Z225" s="132"/>
      <c r="AA225" s="132"/>
      <c r="AB225" s="132" t="s">
        <v>93</v>
      </c>
      <c r="AC225" s="132"/>
      <c r="AD225" s="132"/>
      <c r="AE225" s="132"/>
      <c r="AF225" s="132">
        <v>0</v>
      </c>
      <c r="AG225" s="132"/>
      <c r="AH225" s="132"/>
      <c r="AI225" s="132"/>
      <c r="AJ225" s="132" t="s">
        <v>94</v>
      </c>
      <c r="AK225" s="132"/>
      <c r="AL225" s="132"/>
      <c r="AM225" s="132"/>
      <c r="AN225" s="132" t="s">
        <v>4</v>
      </c>
      <c r="AO225" s="132"/>
      <c r="AP225" s="132"/>
      <c r="AQ225" s="132" t="s">
        <v>45</v>
      </c>
      <c r="AR225" s="132"/>
      <c r="AS225" s="132"/>
      <c r="AT225" s="13"/>
      <c r="AU225" s="12">
        <f t="shared" si="69"/>
        <v>0</v>
      </c>
      <c r="AV225" s="2">
        <f t="shared" si="60"/>
        <v>0</v>
      </c>
      <c r="AW225" s="2">
        <f t="shared" si="61"/>
        <v>0</v>
      </c>
      <c r="AX225" s="2">
        <f t="shared" si="62"/>
        <v>0</v>
      </c>
      <c r="AY225" s="2">
        <f t="shared" si="63"/>
        <v>0</v>
      </c>
      <c r="AZ225" s="2">
        <f t="shared" si="64"/>
        <v>0</v>
      </c>
      <c r="BA225" s="2">
        <f t="shared" si="65"/>
        <v>0</v>
      </c>
      <c r="BB225" s="2">
        <f t="shared" si="66"/>
        <v>0</v>
      </c>
      <c r="BC225" s="2">
        <f t="shared" si="67"/>
        <v>0</v>
      </c>
      <c r="BD225" s="2">
        <f t="shared" si="68"/>
        <v>0</v>
      </c>
    </row>
    <row r="226" spans="2:56">
      <c r="B226" s="10"/>
      <c r="C226" s="130" t="s">
        <v>107</v>
      </c>
      <c r="D226" s="130"/>
      <c r="E226" s="130"/>
      <c r="F226" s="130"/>
      <c r="G226" s="130"/>
      <c r="H226" s="130"/>
      <c r="I226" s="130"/>
      <c r="J226" s="130"/>
      <c r="K226" s="130"/>
      <c r="L226" s="130"/>
      <c r="M226" s="130"/>
      <c r="N226" s="130"/>
      <c r="O226" s="130"/>
      <c r="P226" s="130"/>
      <c r="Q226" s="131"/>
      <c r="R226" s="131"/>
      <c r="S226" s="131"/>
      <c r="T226" s="131"/>
      <c r="U226" s="132">
        <v>1</v>
      </c>
      <c r="V226" s="132"/>
      <c r="W226" s="132"/>
      <c r="X226" s="132"/>
      <c r="Y226" s="132"/>
      <c r="Z226" s="132"/>
      <c r="AA226" s="132"/>
      <c r="AB226" s="132" t="s">
        <v>93</v>
      </c>
      <c r="AC226" s="132"/>
      <c r="AD226" s="132"/>
      <c r="AE226" s="132"/>
      <c r="AF226" s="132">
        <v>0</v>
      </c>
      <c r="AG226" s="132"/>
      <c r="AH226" s="132"/>
      <c r="AI226" s="132"/>
      <c r="AJ226" s="132" t="s">
        <v>94</v>
      </c>
      <c r="AK226" s="132"/>
      <c r="AL226" s="132"/>
      <c r="AM226" s="132"/>
      <c r="AN226" s="132" t="s">
        <v>4</v>
      </c>
      <c r="AO226" s="132"/>
      <c r="AP226" s="132"/>
      <c r="AQ226" s="132" t="s">
        <v>45</v>
      </c>
      <c r="AR226" s="132"/>
      <c r="AS226" s="132"/>
      <c r="AT226" s="13"/>
      <c r="AU226" s="12">
        <f t="shared" si="69"/>
        <v>0</v>
      </c>
      <c r="AV226" s="2">
        <f t="shared" si="60"/>
        <v>0</v>
      </c>
      <c r="AW226" s="2">
        <f t="shared" si="61"/>
        <v>0</v>
      </c>
      <c r="AX226" s="2">
        <f t="shared" si="62"/>
        <v>0</v>
      </c>
      <c r="AY226" s="2">
        <f t="shared" si="63"/>
        <v>0</v>
      </c>
      <c r="AZ226" s="2">
        <f t="shared" si="64"/>
        <v>0</v>
      </c>
      <c r="BA226" s="2">
        <f t="shared" si="65"/>
        <v>0</v>
      </c>
      <c r="BB226" s="2">
        <f t="shared" si="66"/>
        <v>0</v>
      </c>
      <c r="BC226" s="2">
        <f t="shared" si="67"/>
        <v>0</v>
      </c>
      <c r="BD226" s="2">
        <f t="shared" si="68"/>
        <v>0</v>
      </c>
    </row>
    <row r="227" spans="2:56">
      <c r="B227" s="10"/>
      <c r="C227" s="21"/>
      <c r="D227" s="21"/>
      <c r="E227" s="21"/>
      <c r="F227" s="21"/>
      <c r="G227" s="21"/>
      <c r="H227" s="21"/>
      <c r="I227" s="21"/>
      <c r="J227" s="21"/>
      <c r="K227" s="21"/>
      <c r="L227" s="21"/>
      <c r="M227" s="21"/>
      <c r="N227" s="21"/>
      <c r="O227" s="21"/>
      <c r="P227" s="12" t="s">
        <v>79</v>
      </c>
      <c r="Q227" s="151">
        <f>SUM(AU211:AU226)/1024</f>
        <v>0</v>
      </c>
      <c r="R227" s="151"/>
      <c r="S227" s="151"/>
      <c r="T227" s="151"/>
      <c r="U227" s="12" t="s">
        <v>54</v>
      </c>
      <c r="V227" s="22"/>
      <c r="W227" s="22"/>
      <c r="X227" s="22"/>
      <c r="Y227" s="22"/>
      <c r="Z227" s="22"/>
      <c r="AA227" s="22"/>
      <c r="AB227" s="22"/>
      <c r="AC227" s="22"/>
      <c r="AD227" s="22"/>
      <c r="AE227" s="22"/>
      <c r="AF227" s="21"/>
      <c r="AG227" s="22"/>
      <c r="AH227" s="22"/>
      <c r="AI227" s="22"/>
      <c r="AJ227" s="22"/>
      <c r="AK227" s="22"/>
      <c r="AL227" s="22"/>
      <c r="AM227" s="22"/>
      <c r="AN227" s="22"/>
      <c r="AO227" s="12"/>
      <c r="AP227" s="12"/>
      <c r="AQ227" s="12"/>
      <c r="AR227" s="12"/>
      <c r="AS227" s="12"/>
      <c r="AT227" s="13"/>
      <c r="AU227" s="12"/>
    </row>
    <row r="228" spans="2:56">
      <c r="B228" s="10"/>
      <c r="C228" s="50"/>
      <c r="D228" s="21"/>
      <c r="E228" s="21"/>
      <c r="F228" s="21"/>
      <c r="G228" s="21"/>
      <c r="H228" s="21"/>
      <c r="I228" s="21"/>
      <c r="J228" s="21"/>
      <c r="K228" s="21"/>
      <c r="L228" s="21"/>
      <c r="M228" s="21"/>
      <c r="N228" s="21"/>
      <c r="O228" s="21"/>
      <c r="P228" s="21"/>
      <c r="Q228" s="24"/>
      <c r="R228" s="19"/>
      <c r="S228" s="19"/>
      <c r="T228" s="19"/>
      <c r="U228" s="19"/>
      <c r="V228" s="19"/>
      <c r="W228" s="19"/>
      <c r="X228" s="18"/>
      <c r="Y228" s="18"/>
      <c r="Z228" s="18"/>
      <c r="AA228" s="18"/>
      <c r="AB228" s="19"/>
      <c r="AC228" s="19"/>
      <c r="AD228" s="19"/>
      <c r="AE228" s="19"/>
      <c r="AF228" s="18"/>
      <c r="AG228" s="19"/>
      <c r="AH228" s="19"/>
      <c r="AI228" s="19"/>
      <c r="AJ228" s="20"/>
      <c r="AK228" s="19"/>
      <c r="AL228" s="19"/>
      <c r="AM228" s="19"/>
      <c r="AN228" s="12"/>
      <c r="AO228" s="12"/>
      <c r="AP228" s="12"/>
      <c r="AQ228" s="12"/>
      <c r="AR228" s="12"/>
      <c r="AS228" s="12"/>
      <c r="AT228" s="13"/>
    </row>
    <row r="229" spans="2:56">
      <c r="B229" s="25"/>
      <c r="C229" s="26"/>
      <c r="D229" s="26"/>
      <c r="E229" s="26"/>
      <c r="F229" s="26"/>
      <c r="G229" s="26"/>
      <c r="H229" s="26"/>
      <c r="I229" s="26"/>
      <c r="J229" s="26"/>
      <c r="K229" s="26"/>
      <c r="L229" s="26"/>
      <c r="M229" s="26"/>
      <c r="N229" s="26"/>
      <c r="O229" s="26"/>
      <c r="P229" s="26"/>
      <c r="Q229" s="27"/>
      <c r="R229" s="27"/>
      <c r="S229" s="27"/>
      <c r="T229" s="27"/>
      <c r="U229" s="27"/>
      <c r="V229" s="27"/>
      <c r="W229" s="27"/>
      <c r="X229" s="27"/>
      <c r="Y229" s="27"/>
      <c r="Z229" s="27"/>
      <c r="AA229" s="27"/>
      <c r="AB229" s="27"/>
      <c r="AC229" s="27"/>
      <c r="AD229" s="27"/>
      <c r="AE229" s="27"/>
      <c r="AF229" s="26"/>
      <c r="AG229" s="27"/>
      <c r="AH229" s="27"/>
      <c r="AI229" s="27"/>
      <c r="AJ229" s="27"/>
      <c r="AK229" s="27"/>
      <c r="AL229" s="27"/>
      <c r="AM229" s="27"/>
      <c r="AN229" s="27"/>
      <c r="AO229" s="28"/>
      <c r="AP229" s="28"/>
      <c r="AQ229" s="28"/>
      <c r="AR229" s="28"/>
      <c r="AS229" s="28"/>
      <c r="AT229" s="29"/>
    </row>
  </sheetData>
  <sheetProtection sheet="1" objects="1" scenarios="1" formatCells="0" formatColumns="0" formatRows="0" insertColumns="0" insertRows="0" insertHyperlinks="0" deleteColumns="0" deleteRows="0" sort="0" autoFilter="0" pivotTables="0"/>
  <mergeCells count="969">
    <mergeCell ref="AI1:AS1"/>
    <mergeCell ref="AJ90:AM90"/>
    <mergeCell ref="AJ92:AM92"/>
    <mergeCell ref="AN92:AP92"/>
    <mergeCell ref="AQ92:AS92"/>
    <mergeCell ref="AN90:AP90"/>
    <mergeCell ref="AQ90:AS90"/>
    <mergeCell ref="V82:Z82"/>
    <mergeCell ref="AX83:AY83"/>
    <mergeCell ref="V80:Z80"/>
    <mergeCell ref="AX81:AY81"/>
    <mergeCell ref="V81:Z81"/>
    <mergeCell ref="AX82:AY82"/>
    <mergeCell ref="AB91:AE91"/>
    <mergeCell ref="AF91:AI91"/>
    <mergeCell ref="AJ91:AM91"/>
    <mergeCell ref="AN91:AP91"/>
    <mergeCell ref="AQ91:AS91"/>
    <mergeCell ref="AV82:AW82"/>
    <mergeCell ref="AV83:AW83"/>
    <mergeCell ref="V83:Z83"/>
    <mergeCell ref="C92:P92"/>
    <mergeCell ref="Q92:T92"/>
    <mergeCell ref="U92:W92"/>
    <mergeCell ref="X92:AA92"/>
    <mergeCell ref="AB92:AE92"/>
    <mergeCell ref="AF92:AI92"/>
    <mergeCell ref="Q90:T90"/>
    <mergeCell ref="U90:W90"/>
    <mergeCell ref="X90:AA90"/>
    <mergeCell ref="AB90:AE90"/>
    <mergeCell ref="AF90:AI90"/>
    <mergeCell ref="C90:P91"/>
    <mergeCell ref="AN93:AP93"/>
    <mergeCell ref="AQ93:AS93"/>
    <mergeCell ref="C94:P94"/>
    <mergeCell ref="Q94:T94"/>
    <mergeCell ref="U94:W94"/>
    <mergeCell ref="X94:AA94"/>
    <mergeCell ref="AB94:AE94"/>
    <mergeCell ref="AF94:AI94"/>
    <mergeCell ref="AJ94:AM94"/>
    <mergeCell ref="AN94:AP94"/>
    <mergeCell ref="AQ94:AS94"/>
    <mergeCell ref="C93:P93"/>
    <mergeCell ref="Q93:T93"/>
    <mergeCell ref="U93:W93"/>
    <mergeCell ref="X93:AA93"/>
    <mergeCell ref="AB93:AE93"/>
    <mergeCell ref="AF93:AI93"/>
    <mergeCell ref="AJ93:AM93"/>
    <mergeCell ref="N95:P95"/>
    <mergeCell ref="Q95:T95"/>
    <mergeCell ref="U95:W95"/>
    <mergeCell ref="X95:AA95"/>
    <mergeCell ref="AB95:AE95"/>
    <mergeCell ref="AF95:AI95"/>
    <mergeCell ref="AJ95:AM95"/>
    <mergeCell ref="AN95:AP95"/>
    <mergeCell ref="AQ95:AS95"/>
    <mergeCell ref="AN97:AP97"/>
    <mergeCell ref="AQ97:AS97"/>
    <mergeCell ref="Q98:T98"/>
    <mergeCell ref="Q100:T100"/>
    <mergeCell ref="U100:W100"/>
    <mergeCell ref="X100:AA100"/>
    <mergeCell ref="AB100:AE100"/>
    <mergeCell ref="AJ96:AM96"/>
    <mergeCell ref="AN96:AP96"/>
    <mergeCell ref="AQ96:AS96"/>
    <mergeCell ref="Q97:T97"/>
    <mergeCell ref="U97:W97"/>
    <mergeCell ref="X97:AA97"/>
    <mergeCell ref="AB97:AE97"/>
    <mergeCell ref="AF97:AI97"/>
    <mergeCell ref="AJ97:AM97"/>
    <mergeCell ref="Q96:T96"/>
    <mergeCell ref="U96:W96"/>
    <mergeCell ref="X96:AA96"/>
    <mergeCell ref="AB96:AE96"/>
    <mergeCell ref="AF96:AI96"/>
    <mergeCell ref="U102:W102"/>
    <mergeCell ref="X102:AA102"/>
    <mergeCell ref="AB102:AE102"/>
    <mergeCell ref="C103:P103"/>
    <mergeCell ref="Q103:T103"/>
    <mergeCell ref="U103:W103"/>
    <mergeCell ref="X103:AA103"/>
    <mergeCell ref="AB103:AE103"/>
    <mergeCell ref="C101:J101"/>
    <mergeCell ref="K101:P101"/>
    <mergeCell ref="Q101:T101"/>
    <mergeCell ref="U101:W101"/>
    <mergeCell ref="X101:AA101"/>
    <mergeCell ref="AB101:AE101"/>
    <mergeCell ref="U106:W106"/>
    <mergeCell ref="X106:AA106"/>
    <mergeCell ref="AB106:AE106"/>
    <mergeCell ref="Q107:T107"/>
    <mergeCell ref="C104:P104"/>
    <mergeCell ref="Q104:T104"/>
    <mergeCell ref="U104:W104"/>
    <mergeCell ref="X104:AA104"/>
    <mergeCell ref="AB104:AE104"/>
    <mergeCell ref="C105:P105"/>
    <mergeCell ref="Q105:T105"/>
    <mergeCell ref="U105:W105"/>
    <mergeCell ref="X105:AA105"/>
    <mergeCell ref="AB105:AE105"/>
    <mergeCell ref="AN109:AP109"/>
    <mergeCell ref="AQ109:AS109"/>
    <mergeCell ref="Q110:T110"/>
    <mergeCell ref="U110:W110"/>
    <mergeCell ref="X110:AA110"/>
    <mergeCell ref="AB110:AE110"/>
    <mergeCell ref="AF110:AI110"/>
    <mergeCell ref="AJ110:AM110"/>
    <mergeCell ref="AN110:AP110"/>
    <mergeCell ref="AQ110:AS110"/>
    <mergeCell ref="Q109:T109"/>
    <mergeCell ref="U109:W109"/>
    <mergeCell ref="X109:AA109"/>
    <mergeCell ref="AB109:AE109"/>
    <mergeCell ref="AF109:AI109"/>
    <mergeCell ref="AJ109:AM109"/>
    <mergeCell ref="AJ111:AM111"/>
    <mergeCell ref="AN111:AP111"/>
    <mergeCell ref="AQ111:AS111"/>
    <mergeCell ref="C112:P112"/>
    <mergeCell ref="Q112:T112"/>
    <mergeCell ref="U112:W112"/>
    <mergeCell ref="X112:AA112"/>
    <mergeCell ref="AB112:AE112"/>
    <mergeCell ref="AF112:AI112"/>
    <mergeCell ref="AJ112:AM112"/>
    <mergeCell ref="C111:P111"/>
    <mergeCell ref="Q111:T111"/>
    <mergeCell ref="U111:W111"/>
    <mergeCell ref="X111:AA111"/>
    <mergeCell ref="AB111:AE111"/>
    <mergeCell ref="AF111:AI111"/>
    <mergeCell ref="AN112:AP112"/>
    <mergeCell ref="AQ112:AS112"/>
    <mergeCell ref="C113:P113"/>
    <mergeCell ref="Q113:T113"/>
    <mergeCell ref="U113:W113"/>
    <mergeCell ref="X113:AA113"/>
    <mergeCell ref="AB113:AE113"/>
    <mergeCell ref="AF113:AI113"/>
    <mergeCell ref="AJ113:AM113"/>
    <mergeCell ref="AN113:AP113"/>
    <mergeCell ref="AQ113:AS113"/>
    <mergeCell ref="C114:P114"/>
    <mergeCell ref="Q114:T114"/>
    <mergeCell ref="U114:W114"/>
    <mergeCell ref="X114:AA114"/>
    <mergeCell ref="AB114:AE114"/>
    <mergeCell ref="AF114:AI114"/>
    <mergeCell ref="AJ114:AM114"/>
    <mergeCell ref="AN114:AP114"/>
    <mergeCell ref="AQ114:AS114"/>
    <mergeCell ref="AJ115:AM115"/>
    <mergeCell ref="AN115:AP115"/>
    <mergeCell ref="AQ115:AS115"/>
    <mergeCell ref="C116:P116"/>
    <mergeCell ref="Q116:T116"/>
    <mergeCell ref="U116:W116"/>
    <mergeCell ref="X116:AA116"/>
    <mergeCell ref="AB116:AE116"/>
    <mergeCell ref="AF116:AI116"/>
    <mergeCell ref="AJ116:AM116"/>
    <mergeCell ref="C115:P115"/>
    <mergeCell ref="Q115:T115"/>
    <mergeCell ref="U115:W115"/>
    <mergeCell ref="X115:AA115"/>
    <mergeCell ref="AB115:AE115"/>
    <mergeCell ref="AF115:AI115"/>
    <mergeCell ref="AN116:AP116"/>
    <mergeCell ref="AQ116:AS116"/>
    <mergeCell ref="C117:P117"/>
    <mergeCell ref="Q117:T117"/>
    <mergeCell ref="U117:W117"/>
    <mergeCell ref="X117:AA117"/>
    <mergeCell ref="AB117:AE117"/>
    <mergeCell ref="AF117:AI117"/>
    <mergeCell ref="AJ117:AM117"/>
    <mergeCell ref="AN117:AP117"/>
    <mergeCell ref="AQ117:AS117"/>
    <mergeCell ref="C118:P118"/>
    <mergeCell ref="Q118:T118"/>
    <mergeCell ref="U118:W118"/>
    <mergeCell ref="X118:AA118"/>
    <mergeCell ref="AB118:AE118"/>
    <mergeCell ref="AF118:AI118"/>
    <mergeCell ref="AJ118:AM118"/>
    <mergeCell ref="AN118:AP118"/>
    <mergeCell ref="AQ118:AS118"/>
    <mergeCell ref="AJ119:AM119"/>
    <mergeCell ref="AN119:AP119"/>
    <mergeCell ref="AQ119:AS119"/>
    <mergeCell ref="C120:P120"/>
    <mergeCell ref="Q120:T120"/>
    <mergeCell ref="U120:W120"/>
    <mergeCell ref="X120:AA120"/>
    <mergeCell ref="AB120:AE120"/>
    <mergeCell ref="AF120:AI120"/>
    <mergeCell ref="AJ120:AM120"/>
    <mergeCell ref="C119:P119"/>
    <mergeCell ref="Q119:T119"/>
    <mergeCell ref="U119:W119"/>
    <mergeCell ref="X119:AA119"/>
    <mergeCell ref="AB119:AE119"/>
    <mergeCell ref="AF119:AI119"/>
    <mergeCell ref="AN120:AP120"/>
    <mergeCell ref="AQ120:AS120"/>
    <mergeCell ref="C121:P121"/>
    <mergeCell ref="Q121:T121"/>
    <mergeCell ref="U121:W121"/>
    <mergeCell ref="X121:AA121"/>
    <mergeCell ref="AB121:AE121"/>
    <mergeCell ref="AF121:AI121"/>
    <mergeCell ref="AJ121:AM121"/>
    <mergeCell ref="AN121:AP121"/>
    <mergeCell ref="AQ121:AS121"/>
    <mergeCell ref="C122:P122"/>
    <mergeCell ref="Q122:T122"/>
    <mergeCell ref="U122:W122"/>
    <mergeCell ref="X122:AA122"/>
    <mergeCell ref="AB122:AE122"/>
    <mergeCell ref="AF122:AI122"/>
    <mergeCell ref="AJ122:AM122"/>
    <mergeCell ref="AN122:AP122"/>
    <mergeCell ref="AQ122:AS122"/>
    <mergeCell ref="AJ123:AM123"/>
    <mergeCell ref="AN123:AP123"/>
    <mergeCell ref="AQ123:AS123"/>
    <mergeCell ref="C124:P124"/>
    <mergeCell ref="Q124:T124"/>
    <mergeCell ref="U124:W124"/>
    <mergeCell ref="X124:AA124"/>
    <mergeCell ref="AB124:AE124"/>
    <mergeCell ref="AF124:AI124"/>
    <mergeCell ref="AJ124:AM124"/>
    <mergeCell ref="C123:P123"/>
    <mergeCell ref="Q123:T123"/>
    <mergeCell ref="U123:W123"/>
    <mergeCell ref="X123:AA123"/>
    <mergeCell ref="AB123:AE123"/>
    <mergeCell ref="AF123:AI123"/>
    <mergeCell ref="AN124:AP124"/>
    <mergeCell ref="AQ124:AS124"/>
    <mergeCell ref="AJ128:AM128"/>
    <mergeCell ref="AN128:AP128"/>
    <mergeCell ref="AQ128:AS128"/>
    <mergeCell ref="AJ129:AM129"/>
    <mergeCell ref="AN129:AP129"/>
    <mergeCell ref="AQ129:AS129"/>
    <mergeCell ref="Q125:T125"/>
    <mergeCell ref="Q127:T127"/>
    <mergeCell ref="U127:W127"/>
    <mergeCell ref="X127:AA127"/>
    <mergeCell ref="AB127:AE127"/>
    <mergeCell ref="AF127:AI127"/>
    <mergeCell ref="AJ127:AM127"/>
    <mergeCell ref="AN127:AP127"/>
    <mergeCell ref="AQ127:AS127"/>
    <mergeCell ref="C129:P129"/>
    <mergeCell ref="Q129:T129"/>
    <mergeCell ref="U129:W129"/>
    <mergeCell ref="X129:AA129"/>
    <mergeCell ref="AB129:AE129"/>
    <mergeCell ref="AF129:AI129"/>
    <mergeCell ref="Q128:T128"/>
    <mergeCell ref="U128:W128"/>
    <mergeCell ref="X128:AA128"/>
    <mergeCell ref="AB128:AE128"/>
    <mergeCell ref="AF128:AI128"/>
    <mergeCell ref="AN130:AP130"/>
    <mergeCell ref="AQ130:AS130"/>
    <mergeCell ref="C131:P131"/>
    <mergeCell ref="Q131:T131"/>
    <mergeCell ref="U131:W131"/>
    <mergeCell ref="X131:AA131"/>
    <mergeCell ref="AB131:AE131"/>
    <mergeCell ref="AF131:AI131"/>
    <mergeCell ref="AJ131:AM131"/>
    <mergeCell ref="AN131:AP131"/>
    <mergeCell ref="AQ131:AS131"/>
    <mergeCell ref="C130:P130"/>
    <mergeCell ref="Q130:T130"/>
    <mergeCell ref="U130:W130"/>
    <mergeCell ref="X130:AA130"/>
    <mergeCell ref="AB130:AE130"/>
    <mergeCell ref="AF130:AI130"/>
    <mergeCell ref="AJ130:AM130"/>
    <mergeCell ref="C132:P132"/>
    <mergeCell ref="Q132:T132"/>
    <mergeCell ref="U132:W132"/>
    <mergeCell ref="X132:AA132"/>
    <mergeCell ref="AB132:AE132"/>
    <mergeCell ref="AF132:AI132"/>
    <mergeCell ref="AJ132:AM132"/>
    <mergeCell ref="AN132:AP132"/>
    <mergeCell ref="AQ132:AS132"/>
    <mergeCell ref="AJ133:AM133"/>
    <mergeCell ref="AN133:AP133"/>
    <mergeCell ref="AQ133:AS133"/>
    <mergeCell ref="C134:P134"/>
    <mergeCell ref="Q134:T134"/>
    <mergeCell ref="U134:W134"/>
    <mergeCell ref="X134:AA134"/>
    <mergeCell ref="AB134:AE134"/>
    <mergeCell ref="AF134:AI134"/>
    <mergeCell ref="AJ134:AM134"/>
    <mergeCell ref="C133:P133"/>
    <mergeCell ref="Q133:T133"/>
    <mergeCell ref="U133:W133"/>
    <mergeCell ref="X133:AA133"/>
    <mergeCell ref="AB133:AE133"/>
    <mergeCell ref="AF133:AI133"/>
    <mergeCell ref="AN134:AP134"/>
    <mergeCell ref="AQ134:AS134"/>
    <mergeCell ref="C135:P135"/>
    <mergeCell ref="Q135:T135"/>
    <mergeCell ref="U135:W135"/>
    <mergeCell ref="X135:AA135"/>
    <mergeCell ref="AB135:AE135"/>
    <mergeCell ref="AF135:AI135"/>
    <mergeCell ref="AJ135:AM135"/>
    <mergeCell ref="AN135:AP135"/>
    <mergeCell ref="AQ135:AS135"/>
    <mergeCell ref="C136:P136"/>
    <mergeCell ref="Q136:T136"/>
    <mergeCell ref="U136:W136"/>
    <mergeCell ref="X136:AA136"/>
    <mergeCell ref="AB136:AE136"/>
    <mergeCell ref="AF136:AI136"/>
    <mergeCell ref="AJ136:AM136"/>
    <mergeCell ref="AN136:AP136"/>
    <mergeCell ref="AQ136:AS136"/>
    <mergeCell ref="AJ137:AM137"/>
    <mergeCell ref="AN137:AP137"/>
    <mergeCell ref="AQ137:AS137"/>
    <mergeCell ref="C138:P138"/>
    <mergeCell ref="Q138:T138"/>
    <mergeCell ref="U138:W138"/>
    <mergeCell ref="X138:AA138"/>
    <mergeCell ref="AB138:AE138"/>
    <mergeCell ref="AF138:AI138"/>
    <mergeCell ref="AJ138:AM138"/>
    <mergeCell ref="C137:P137"/>
    <mergeCell ref="Q137:T137"/>
    <mergeCell ref="U137:W137"/>
    <mergeCell ref="X137:AA137"/>
    <mergeCell ref="AB137:AE137"/>
    <mergeCell ref="AF137:AI137"/>
    <mergeCell ref="AN138:AP138"/>
    <mergeCell ref="AQ138:AS138"/>
    <mergeCell ref="Q140:T140"/>
    <mergeCell ref="U140:W140"/>
    <mergeCell ref="X140:AA140"/>
    <mergeCell ref="AB140:AE140"/>
    <mergeCell ref="AF140:AI140"/>
    <mergeCell ref="AJ140:AM140"/>
    <mergeCell ref="AN140:AP140"/>
    <mergeCell ref="AQ140:AS140"/>
    <mergeCell ref="C139:P139"/>
    <mergeCell ref="Q139:T139"/>
    <mergeCell ref="U139:W139"/>
    <mergeCell ref="X139:AA139"/>
    <mergeCell ref="AB139:AE139"/>
    <mergeCell ref="AF139:AI139"/>
    <mergeCell ref="AJ139:AM139"/>
    <mergeCell ref="AN139:AP139"/>
    <mergeCell ref="AQ139:AS139"/>
    <mergeCell ref="U147:W147"/>
    <mergeCell ref="X147:AA147"/>
    <mergeCell ref="AB147:AE147"/>
    <mergeCell ref="AF147:AI147"/>
    <mergeCell ref="AJ141:AM141"/>
    <mergeCell ref="AN141:AP141"/>
    <mergeCell ref="AQ141:AS141"/>
    <mergeCell ref="C142:P142"/>
    <mergeCell ref="Q142:T142"/>
    <mergeCell ref="U142:W142"/>
    <mergeCell ref="X142:AA142"/>
    <mergeCell ref="AB142:AE142"/>
    <mergeCell ref="AF142:AI142"/>
    <mergeCell ref="AJ142:AM142"/>
    <mergeCell ref="C141:P141"/>
    <mergeCell ref="Q141:T141"/>
    <mergeCell ref="U141:W141"/>
    <mergeCell ref="X141:AA141"/>
    <mergeCell ref="AB141:AE141"/>
    <mergeCell ref="AF141:AI141"/>
    <mergeCell ref="AN142:AP142"/>
    <mergeCell ref="AQ142:AS142"/>
    <mergeCell ref="AQ143:AS143"/>
    <mergeCell ref="C144:P144"/>
    <mergeCell ref="U144:W144"/>
    <mergeCell ref="X144:AA144"/>
    <mergeCell ref="AB144:AE144"/>
    <mergeCell ref="AF144:AI144"/>
    <mergeCell ref="AJ144:AM144"/>
    <mergeCell ref="AN144:AP144"/>
    <mergeCell ref="AQ144:AS144"/>
    <mergeCell ref="C143:P143"/>
    <mergeCell ref="Q143:T143"/>
    <mergeCell ref="U143:W143"/>
    <mergeCell ref="X143:AA143"/>
    <mergeCell ref="AB143:AE143"/>
    <mergeCell ref="AF143:AI143"/>
    <mergeCell ref="AJ143:AM143"/>
    <mergeCell ref="AN143:AP143"/>
    <mergeCell ref="U148:W148"/>
    <mergeCell ref="X148:AA148"/>
    <mergeCell ref="AB148:AE148"/>
    <mergeCell ref="AF148:AI148"/>
    <mergeCell ref="C149:P149"/>
    <mergeCell ref="Q149:T149"/>
    <mergeCell ref="U149:W149"/>
    <mergeCell ref="X149:AA149"/>
    <mergeCell ref="AB149:AE149"/>
    <mergeCell ref="AF149:AI164"/>
    <mergeCell ref="C150:P150"/>
    <mergeCell ref="Q150:T150"/>
    <mergeCell ref="U150:W150"/>
    <mergeCell ref="X150:AA150"/>
    <mergeCell ref="AB150:AE150"/>
    <mergeCell ref="C151:P151"/>
    <mergeCell ref="Q151:T151"/>
    <mergeCell ref="U151:W151"/>
    <mergeCell ref="X151:AA151"/>
    <mergeCell ref="U155:W155"/>
    <mergeCell ref="X155:AA155"/>
    <mergeCell ref="AB155:AE155"/>
    <mergeCell ref="C156:P156"/>
    <mergeCell ref="Q156:T156"/>
    <mergeCell ref="AB151:AE151"/>
    <mergeCell ref="C152:P152"/>
    <mergeCell ref="Q152:T152"/>
    <mergeCell ref="U152:W152"/>
    <mergeCell ref="X152:AA152"/>
    <mergeCell ref="AB152:AE152"/>
    <mergeCell ref="U159:W159"/>
    <mergeCell ref="X159:AA159"/>
    <mergeCell ref="AB159:AE159"/>
    <mergeCell ref="U156:W156"/>
    <mergeCell ref="X156:AA156"/>
    <mergeCell ref="AB156:AE156"/>
    <mergeCell ref="U153:W153"/>
    <mergeCell ref="X153:AA153"/>
    <mergeCell ref="AB153:AE153"/>
    <mergeCell ref="C154:P154"/>
    <mergeCell ref="Q154:T154"/>
    <mergeCell ref="U154:W154"/>
    <mergeCell ref="X154:AA154"/>
    <mergeCell ref="AB154:AE154"/>
    <mergeCell ref="C160:P160"/>
    <mergeCell ref="Q160:T160"/>
    <mergeCell ref="U160:W160"/>
    <mergeCell ref="X160:AA160"/>
    <mergeCell ref="AB160:AE160"/>
    <mergeCell ref="C157:P157"/>
    <mergeCell ref="Q157:T157"/>
    <mergeCell ref="U157:W157"/>
    <mergeCell ref="X157:AA157"/>
    <mergeCell ref="AB157:AE157"/>
    <mergeCell ref="C158:P158"/>
    <mergeCell ref="Q158:T158"/>
    <mergeCell ref="U158:W158"/>
    <mergeCell ref="X158:AA158"/>
    <mergeCell ref="AB158:AE158"/>
    <mergeCell ref="U163:W163"/>
    <mergeCell ref="X163:AA163"/>
    <mergeCell ref="AB163:AE163"/>
    <mergeCell ref="C164:P164"/>
    <mergeCell ref="Q164:T164"/>
    <mergeCell ref="U164:W164"/>
    <mergeCell ref="X164:AA164"/>
    <mergeCell ref="AB164:AE164"/>
    <mergeCell ref="C161:P161"/>
    <mergeCell ref="Q161:T161"/>
    <mergeCell ref="U161:W161"/>
    <mergeCell ref="X161:AA161"/>
    <mergeCell ref="AB161:AE161"/>
    <mergeCell ref="C162:P162"/>
    <mergeCell ref="Q162:T162"/>
    <mergeCell ref="U162:W162"/>
    <mergeCell ref="X162:AA162"/>
    <mergeCell ref="AB162:AE162"/>
    <mergeCell ref="Q165:T165"/>
    <mergeCell ref="E41:F41"/>
    <mergeCell ref="M44:N44"/>
    <mergeCell ref="C100:P100"/>
    <mergeCell ref="C163:P163"/>
    <mergeCell ref="Q163:T163"/>
    <mergeCell ref="C159:P159"/>
    <mergeCell ref="Q159:T159"/>
    <mergeCell ref="C155:P155"/>
    <mergeCell ref="Q155:T155"/>
    <mergeCell ref="Q148:T148"/>
    <mergeCell ref="Q145:T145"/>
    <mergeCell ref="Q147:T147"/>
    <mergeCell ref="C106:P106"/>
    <mergeCell ref="Q106:T106"/>
    <mergeCell ref="C102:P102"/>
    <mergeCell ref="Q102:T102"/>
    <mergeCell ref="C97:P97"/>
    <mergeCell ref="C96:P96"/>
    <mergeCell ref="Q91:T91"/>
    <mergeCell ref="C153:P153"/>
    <mergeCell ref="Q153:T153"/>
    <mergeCell ref="Q144:T144"/>
    <mergeCell ref="C140:P140"/>
    <mergeCell ref="AN172:AP172"/>
    <mergeCell ref="AQ172:AS172"/>
    <mergeCell ref="Q173:T173"/>
    <mergeCell ref="U173:W173"/>
    <mergeCell ref="X173:AA173"/>
    <mergeCell ref="AB173:AE173"/>
    <mergeCell ref="AF173:AI173"/>
    <mergeCell ref="AJ173:AM173"/>
    <mergeCell ref="AN173:AP173"/>
    <mergeCell ref="AQ173:AS173"/>
    <mergeCell ref="Q172:T172"/>
    <mergeCell ref="U172:W172"/>
    <mergeCell ref="X172:AA172"/>
    <mergeCell ref="AB172:AE172"/>
    <mergeCell ref="AF172:AI172"/>
    <mergeCell ref="AJ172:AM172"/>
    <mergeCell ref="AJ174:AM174"/>
    <mergeCell ref="AN174:AP174"/>
    <mergeCell ref="AQ174:AS174"/>
    <mergeCell ref="C175:P175"/>
    <mergeCell ref="Q175:T175"/>
    <mergeCell ref="U175:W175"/>
    <mergeCell ref="X175:AA175"/>
    <mergeCell ref="AB175:AE175"/>
    <mergeCell ref="AF175:AI175"/>
    <mergeCell ref="AJ175:AM175"/>
    <mergeCell ref="C174:P174"/>
    <mergeCell ref="Q174:T174"/>
    <mergeCell ref="U174:W174"/>
    <mergeCell ref="X174:AA174"/>
    <mergeCell ref="AB174:AE174"/>
    <mergeCell ref="AF174:AI174"/>
    <mergeCell ref="AN175:AP175"/>
    <mergeCell ref="AQ175:AS175"/>
    <mergeCell ref="C176:P176"/>
    <mergeCell ref="Q176:T176"/>
    <mergeCell ref="U176:W176"/>
    <mergeCell ref="X176:AA176"/>
    <mergeCell ref="AB176:AE176"/>
    <mergeCell ref="AF176:AI176"/>
    <mergeCell ref="AJ176:AM176"/>
    <mergeCell ref="AN176:AP176"/>
    <mergeCell ref="AQ176:AS176"/>
    <mergeCell ref="N177:P177"/>
    <mergeCell ref="Q177:T177"/>
    <mergeCell ref="U177:W177"/>
    <mergeCell ref="X177:AA177"/>
    <mergeCell ref="AB177:AE177"/>
    <mergeCell ref="AF177:AI177"/>
    <mergeCell ref="AJ177:AM177"/>
    <mergeCell ref="AN177:AP177"/>
    <mergeCell ref="AQ177:AS177"/>
    <mergeCell ref="AJ178:AM178"/>
    <mergeCell ref="AN178:AP178"/>
    <mergeCell ref="AQ178:AS178"/>
    <mergeCell ref="C179:P179"/>
    <mergeCell ref="Q179:T179"/>
    <mergeCell ref="U179:W179"/>
    <mergeCell ref="X179:AA179"/>
    <mergeCell ref="AB179:AE179"/>
    <mergeCell ref="AF179:AI179"/>
    <mergeCell ref="AJ179:AM179"/>
    <mergeCell ref="C178:P178"/>
    <mergeCell ref="Q178:T178"/>
    <mergeCell ref="U178:W178"/>
    <mergeCell ref="X178:AA178"/>
    <mergeCell ref="AB178:AE178"/>
    <mergeCell ref="AF178:AI178"/>
    <mergeCell ref="C183:J183"/>
    <mergeCell ref="K183:P183"/>
    <mergeCell ref="Q183:T183"/>
    <mergeCell ref="U183:W183"/>
    <mergeCell ref="X183:AA183"/>
    <mergeCell ref="AB183:AE183"/>
    <mergeCell ref="AN179:AP179"/>
    <mergeCell ref="AQ179:AS179"/>
    <mergeCell ref="Q180:T180"/>
    <mergeCell ref="Q182:T182"/>
    <mergeCell ref="U182:W182"/>
    <mergeCell ref="X182:AA182"/>
    <mergeCell ref="AB182:AE182"/>
    <mergeCell ref="C184:P184"/>
    <mergeCell ref="Q184:T184"/>
    <mergeCell ref="U184:W184"/>
    <mergeCell ref="X184:AA184"/>
    <mergeCell ref="AB184:AE184"/>
    <mergeCell ref="C185:P185"/>
    <mergeCell ref="Q185:T185"/>
    <mergeCell ref="U185:W185"/>
    <mergeCell ref="X185:AA185"/>
    <mergeCell ref="AB185:AE185"/>
    <mergeCell ref="AB188:AE188"/>
    <mergeCell ref="Q189:T189"/>
    <mergeCell ref="C186:P186"/>
    <mergeCell ref="Q186:T186"/>
    <mergeCell ref="U186:W186"/>
    <mergeCell ref="X186:AA186"/>
    <mergeCell ref="AB186:AE186"/>
    <mergeCell ref="C187:P187"/>
    <mergeCell ref="Q187:T187"/>
    <mergeCell ref="U187:W187"/>
    <mergeCell ref="X187:AA187"/>
    <mergeCell ref="AB187:AE187"/>
    <mergeCell ref="AN191:AP191"/>
    <mergeCell ref="AQ191:AS191"/>
    <mergeCell ref="Q192:T192"/>
    <mergeCell ref="U192:W192"/>
    <mergeCell ref="X192:AA192"/>
    <mergeCell ref="AB192:AE192"/>
    <mergeCell ref="AF192:AI192"/>
    <mergeCell ref="AJ192:AM192"/>
    <mergeCell ref="AN192:AP192"/>
    <mergeCell ref="AQ192:AS192"/>
    <mergeCell ref="Q191:T191"/>
    <mergeCell ref="U191:W191"/>
    <mergeCell ref="X191:AA191"/>
    <mergeCell ref="AB191:AE191"/>
    <mergeCell ref="AF191:AI191"/>
    <mergeCell ref="AJ191:AM191"/>
    <mergeCell ref="AJ193:AM193"/>
    <mergeCell ref="AN193:AP193"/>
    <mergeCell ref="AQ193:AS193"/>
    <mergeCell ref="C194:P194"/>
    <mergeCell ref="Q194:T194"/>
    <mergeCell ref="U194:W194"/>
    <mergeCell ref="X194:AA194"/>
    <mergeCell ref="AB194:AE194"/>
    <mergeCell ref="AF194:AI194"/>
    <mergeCell ref="AJ194:AM194"/>
    <mergeCell ref="C193:P193"/>
    <mergeCell ref="Q193:T193"/>
    <mergeCell ref="U193:W193"/>
    <mergeCell ref="X193:AA193"/>
    <mergeCell ref="AB193:AE193"/>
    <mergeCell ref="AF193:AI193"/>
    <mergeCell ref="AN194:AP194"/>
    <mergeCell ref="AQ194:AS194"/>
    <mergeCell ref="C195:P195"/>
    <mergeCell ref="Q195:T195"/>
    <mergeCell ref="U195:W195"/>
    <mergeCell ref="X195:AA195"/>
    <mergeCell ref="AB195:AE195"/>
    <mergeCell ref="AF195:AI195"/>
    <mergeCell ref="AJ195:AM195"/>
    <mergeCell ref="AN195:AP195"/>
    <mergeCell ref="AQ195:AS195"/>
    <mergeCell ref="C196:P196"/>
    <mergeCell ref="Q196:T196"/>
    <mergeCell ref="U196:W196"/>
    <mergeCell ref="X196:AA196"/>
    <mergeCell ref="AB196:AE196"/>
    <mergeCell ref="AF196:AI196"/>
    <mergeCell ref="AJ196:AM196"/>
    <mergeCell ref="AN196:AP196"/>
    <mergeCell ref="AQ196:AS196"/>
    <mergeCell ref="AJ197:AM197"/>
    <mergeCell ref="AN197:AP197"/>
    <mergeCell ref="AQ197:AS197"/>
    <mergeCell ref="C198:P198"/>
    <mergeCell ref="Q198:T198"/>
    <mergeCell ref="U198:W198"/>
    <mergeCell ref="X198:AA198"/>
    <mergeCell ref="AB198:AE198"/>
    <mergeCell ref="AF198:AI198"/>
    <mergeCell ref="AJ198:AM198"/>
    <mergeCell ref="C197:P197"/>
    <mergeCell ref="Q197:T197"/>
    <mergeCell ref="U197:W197"/>
    <mergeCell ref="X197:AA197"/>
    <mergeCell ref="AB197:AE197"/>
    <mergeCell ref="AF197:AI197"/>
    <mergeCell ref="AN198:AP198"/>
    <mergeCell ref="AQ198:AS198"/>
    <mergeCell ref="C199:P199"/>
    <mergeCell ref="Q199:T199"/>
    <mergeCell ref="U199:W199"/>
    <mergeCell ref="X199:AA199"/>
    <mergeCell ref="AB199:AE199"/>
    <mergeCell ref="AF199:AI199"/>
    <mergeCell ref="AJ199:AM199"/>
    <mergeCell ref="AN199:AP199"/>
    <mergeCell ref="AQ199:AS199"/>
    <mergeCell ref="C200:P200"/>
    <mergeCell ref="Q200:T200"/>
    <mergeCell ref="U200:W200"/>
    <mergeCell ref="X200:AA200"/>
    <mergeCell ref="AB200:AE200"/>
    <mergeCell ref="AF200:AI200"/>
    <mergeCell ref="AJ200:AM200"/>
    <mergeCell ref="AN200:AP200"/>
    <mergeCell ref="AQ200:AS200"/>
    <mergeCell ref="AJ201:AM201"/>
    <mergeCell ref="AN201:AP201"/>
    <mergeCell ref="AQ201:AS201"/>
    <mergeCell ref="C202:P202"/>
    <mergeCell ref="Q202:T202"/>
    <mergeCell ref="U202:W202"/>
    <mergeCell ref="X202:AA202"/>
    <mergeCell ref="AB202:AE202"/>
    <mergeCell ref="AF202:AI202"/>
    <mergeCell ref="AJ202:AM202"/>
    <mergeCell ref="C201:P201"/>
    <mergeCell ref="Q201:T201"/>
    <mergeCell ref="U201:W201"/>
    <mergeCell ref="X201:AA201"/>
    <mergeCell ref="AB201:AE201"/>
    <mergeCell ref="AF201:AI201"/>
    <mergeCell ref="AN202:AP202"/>
    <mergeCell ref="AQ202:AS202"/>
    <mergeCell ref="C203:P203"/>
    <mergeCell ref="Q203:T203"/>
    <mergeCell ref="U203:W203"/>
    <mergeCell ref="X203:AA203"/>
    <mergeCell ref="AB203:AE203"/>
    <mergeCell ref="AF203:AI203"/>
    <mergeCell ref="AJ203:AM203"/>
    <mergeCell ref="AN203:AP203"/>
    <mergeCell ref="AQ203:AS203"/>
    <mergeCell ref="C204:P204"/>
    <mergeCell ref="Q204:T204"/>
    <mergeCell ref="U204:W204"/>
    <mergeCell ref="X204:AA204"/>
    <mergeCell ref="AB204:AE204"/>
    <mergeCell ref="AF204:AI204"/>
    <mergeCell ref="AJ204:AM204"/>
    <mergeCell ref="AN204:AP204"/>
    <mergeCell ref="AQ204:AS204"/>
    <mergeCell ref="AJ205:AM205"/>
    <mergeCell ref="AN205:AP205"/>
    <mergeCell ref="AQ205:AS205"/>
    <mergeCell ref="C206:P206"/>
    <mergeCell ref="Q206:T206"/>
    <mergeCell ref="U206:W206"/>
    <mergeCell ref="X206:AA206"/>
    <mergeCell ref="AB206:AE206"/>
    <mergeCell ref="AF206:AI206"/>
    <mergeCell ref="AJ206:AM206"/>
    <mergeCell ref="C205:P205"/>
    <mergeCell ref="Q205:T205"/>
    <mergeCell ref="U205:W205"/>
    <mergeCell ref="X205:AA205"/>
    <mergeCell ref="AB205:AE205"/>
    <mergeCell ref="AF205:AI205"/>
    <mergeCell ref="AN206:AP206"/>
    <mergeCell ref="AQ206:AS206"/>
    <mergeCell ref="AJ210:AM210"/>
    <mergeCell ref="AN210:AP210"/>
    <mergeCell ref="AQ210:AS210"/>
    <mergeCell ref="AJ211:AM211"/>
    <mergeCell ref="AN211:AP211"/>
    <mergeCell ref="AQ211:AS211"/>
    <mergeCell ref="Q207:T207"/>
    <mergeCell ref="Q209:T209"/>
    <mergeCell ref="U209:W209"/>
    <mergeCell ref="X209:AA209"/>
    <mergeCell ref="AB209:AE209"/>
    <mergeCell ref="AF209:AI209"/>
    <mergeCell ref="AJ209:AM209"/>
    <mergeCell ref="AN209:AP209"/>
    <mergeCell ref="AQ209:AS209"/>
    <mergeCell ref="C211:P211"/>
    <mergeCell ref="Q211:T211"/>
    <mergeCell ref="U211:W211"/>
    <mergeCell ref="X211:AA211"/>
    <mergeCell ref="AB211:AE211"/>
    <mergeCell ref="AF211:AI211"/>
    <mergeCell ref="Q210:T210"/>
    <mergeCell ref="U210:W210"/>
    <mergeCell ref="X210:AA210"/>
    <mergeCell ref="AB210:AE210"/>
    <mergeCell ref="AF210:AI210"/>
    <mergeCell ref="AN212:AP212"/>
    <mergeCell ref="AQ212:AS212"/>
    <mergeCell ref="C213:P213"/>
    <mergeCell ref="Q213:T213"/>
    <mergeCell ref="U213:W213"/>
    <mergeCell ref="X213:AA213"/>
    <mergeCell ref="AB213:AE213"/>
    <mergeCell ref="AF213:AI213"/>
    <mergeCell ref="AJ213:AM213"/>
    <mergeCell ref="AN213:AP213"/>
    <mergeCell ref="AQ213:AS213"/>
    <mergeCell ref="C212:P212"/>
    <mergeCell ref="Q212:T212"/>
    <mergeCell ref="U212:W212"/>
    <mergeCell ref="X212:AA212"/>
    <mergeCell ref="AB212:AE212"/>
    <mergeCell ref="AF212:AI212"/>
    <mergeCell ref="AJ212:AM212"/>
    <mergeCell ref="C214:P214"/>
    <mergeCell ref="Q214:T214"/>
    <mergeCell ref="U214:W214"/>
    <mergeCell ref="X214:AA214"/>
    <mergeCell ref="AB214:AE214"/>
    <mergeCell ref="AF214:AI214"/>
    <mergeCell ref="AJ214:AM214"/>
    <mergeCell ref="AN214:AP214"/>
    <mergeCell ref="AQ214:AS214"/>
    <mergeCell ref="AJ215:AM215"/>
    <mergeCell ref="AN215:AP215"/>
    <mergeCell ref="AQ215:AS215"/>
    <mergeCell ref="C216:P216"/>
    <mergeCell ref="Q216:T216"/>
    <mergeCell ref="U216:W216"/>
    <mergeCell ref="X216:AA216"/>
    <mergeCell ref="AB216:AE216"/>
    <mergeCell ref="AF216:AI216"/>
    <mergeCell ref="AJ216:AM216"/>
    <mergeCell ref="C215:P215"/>
    <mergeCell ref="Q215:T215"/>
    <mergeCell ref="U215:W215"/>
    <mergeCell ref="X215:AA215"/>
    <mergeCell ref="AB215:AE215"/>
    <mergeCell ref="AF215:AI215"/>
    <mergeCell ref="AN216:AP216"/>
    <mergeCell ref="AQ216:AS216"/>
    <mergeCell ref="C217:P217"/>
    <mergeCell ref="Q217:T217"/>
    <mergeCell ref="U217:W217"/>
    <mergeCell ref="X217:AA217"/>
    <mergeCell ref="AB217:AE217"/>
    <mergeCell ref="AF217:AI217"/>
    <mergeCell ref="AJ217:AM217"/>
    <mergeCell ref="AN217:AP217"/>
    <mergeCell ref="AQ217:AS217"/>
    <mergeCell ref="C218:P218"/>
    <mergeCell ref="Q218:T218"/>
    <mergeCell ref="U218:W218"/>
    <mergeCell ref="X218:AA218"/>
    <mergeCell ref="AB218:AE218"/>
    <mergeCell ref="AF218:AI218"/>
    <mergeCell ref="AJ218:AM218"/>
    <mergeCell ref="AN218:AP218"/>
    <mergeCell ref="AQ218:AS218"/>
    <mergeCell ref="AJ219:AM219"/>
    <mergeCell ref="AN219:AP219"/>
    <mergeCell ref="AQ219:AS219"/>
    <mergeCell ref="C220:P220"/>
    <mergeCell ref="Q220:T220"/>
    <mergeCell ref="U220:W220"/>
    <mergeCell ref="X220:AA220"/>
    <mergeCell ref="AB220:AE220"/>
    <mergeCell ref="AF220:AI220"/>
    <mergeCell ref="AJ220:AM220"/>
    <mergeCell ref="C219:P219"/>
    <mergeCell ref="Q219:T219"/>
    <mergeCell ref="U219:W219"/>
    <mergeCell ref="X219:AA219"/>
    <mergeCell ref="AB219:AE219"/>
    <mergeCell ref="AF219:AI219"/>
    <mergeCell ref="AN220:AP220"/>
    <mergeCell ref="AQ220:AS220"/>
    <mergeCell ref="C221:P221"/>
    <mergeCell ref="Q221:T221"/>
    <mergeCell ref="U221:W221"/>
    <mergeCell ref="X221:AA221"/>
    <mergeCell ref="AB221:AE221"/>
    <mergeCell ref="AF221:AI221"/>
    <mergeCell ref="AJ221:AM221"/>
    <mergeCell ref="AN221:AP221"/>
    <mergeCell ref="AQ221:AS221"/>
    <mergeCell ref="C222:P222"/>
    <mergeCell ref="Q222:T222"/>
    <mergeCell ref="U222:W222"/>
    <mergeCell ref="X222:AA222"/>
    <mergeCell ref="AB222:AE222"/>
    <mergeCell ref="AF222:AI222"/>
    <mergeCell ref="AJ222:AM222"/>
    <mergeCell ref="AN222:AP222"/>
    <mergeCell ref="AQ222:AS222"/>
    <mergeCell ref="AQ223:AS223"/>
    <mergeCell ref="C224:P224"/>
    <mergeCell ref="Q224:T224"/>
    <mergeCell ref="U224:W224"/>
    <mergeCell ref="X224:AA224"/>
    <mergeCell ref="AB224:AE224"/>
    <mergeCell ref="AF224:AI224"/>
    <mergeCell ref="AJ224:AM224"/>
    <mergeCell ref="C223:P223"/>
    <mergeCell ref="Q223:T223"/>
    <mergeCell ref="U223:W223"/>
    <mergeCell ref="X223:AA223"/>
    <mergeCell ref="AB223:AE223"/>
    <mergeCell ref="AF223:AI223"/>
    <mergeCell ref="Q227:T227"/>
    <mergeCell ref="W52:AH52"/>
    <mergeCell ref="AQ225:AS225"/>
    <mergeCell ref="C226:P226"/>
    <mergeCell ref="Q226:T226"/>
    <mergeCell ref="U226:W226"/>
    <mergeCell ref="X226:AA226"/>
    <mergeCell ref="AB226:AE226"/>
    <mergeCell ref="AF226:AI226"/>
    <mergeCell ref="AJ226:AM226"/>
    <mergeCell ref="AN226:AP226"/>
    <mergeCell ref="AQ226:AS226"/>
    <mergeCell ref="AN224:AP224"/>
    <mergeCell ref="AQ224:AS224"/>
    <mergeCell ref="C225:P225"/>
    <mergeCell ref="Q225:T225"/>
    <mergeCell ref="U225:W225"/>
    <mergeCell ref="X225:AA225"/>
    <mergeCell ref="AB225:AE225"/>
    <mergeCell ref="AF225:AI225"/>
    <mergeCell ref="AJ225:AM225"/>
    <mergeCell ref="AN225:AP225"/>
    <mergeCell ref="AJ223:AM223"/>
    <mergeCell ref="AN223:AP223"/>
    <mergeCell ref="M41:O41"/>
    <mergeCell ref="M40:O40"/>
    <mergeCell ref="AF40:AH40"/>
    <mergeCell ref="AF41:AH41"/>
    <mergeCell ref="V55:V65"/>
    <mergeCell ref="W55:AH55"/>
    <mergeCell ref="W56:AH56"/>
    <mergeCell ref="W58:AH58"/>
    <mergeCell ref="W61:AH61"/>
    <mergeCell ref="W64:AH64"/>
    <mergeCell ref="W65:AH65"/>
    <mergeCell ref="D55:O55"/>
    <mergeCell ref="D56:O56"/>
    <mergeCell ref="D57:O57"/>
    <mergeCell ref="D58:O58"/>
    <mergeCell ref="D61:O61"/>
    <mergeCell ref="D64:O64"/>
    <mergeCell ref="D65:O65"/>
    <mergeCell ref="M45:N45"/>
    <mergeCell ref="D52:O52"/>
    <mergeCell ref="D53:O53"/>
    <mergeCell ref="D54:O54"/>
    <mergeCell ref="C95:M95"/>
    <mergeCell ref="C182:P182"/>
    <mergeCell ref="C191:P192"/>
    <mergeCell ref="C209:P210"/>
    <mergeCell ref="W38:AI39"/>
    <mergeCell ref="C55:C66"/>
    <mergeCell ref="C80:U80"/>
    <mergeCell ref="C81:U81"/>
    <mergeCell ref="C82:U82"/>
    <mergeCell ref="C83:U83"/>
    <mergeCell ref="C172:P173"/>
    <mergeCell ref="C177:M177"/>
    <mergeCell ref="C147:P148"/>
    <mergeCell ref="C127:P128"/>
    <mergeCell ref="C109:P110"/>
    <mergeCell ref="C188:P188"/>
    <mergeCell ref="Q188:T188"/>
    <mergeCell ref="U188:W188"/>
    <mergeCell ref="X188:AA188"/>
    <mergeCell ref="D66:O66"/>
    <mergeCell ref="D67:O67"/>
    <mergeCell ref="U91:W91"/>
    <mergeCell ref="X91:AA91"/>
    <mergeCell ref="M39:O39"/>
  </mergeCells>
  <phoneticPr fontId="2"/>
  <dataValidations count="7">
    <dataValidation type="list" allowBlank="1" showInputMessage="1" showErrorMessage="1" sqref="AN193:AP206 AB111:AE124 AB102:AE106 AN92:AP97 AB92:AE97 AN111:AP124 AB193:AE206 AB129:AE144 AN129:AP144 AN211:AP226 AB211:AE226 AB149:AE164 Q29 AB184:AE188 AB174:AE179">
      <formula1>"する,しない"</formula1>
    </dataValidation>
    <dataValidation type="list" allowBlank="1" showInputMessage="1" showErrorMessage="1" sqref="AJ111:AM124 AJ92:AM97 AJ193:AM206 AJ129:AM144 AJ211:AM226">
      <formula1>"Unicode,その他"</formula1>
    </dataValidation>
    <dataValidation type="list" allowBlank="1" showInputMessage="1" showErrorMessage="1" sqref="AF149">
      <formula1>"Cat6,Cat7,Cat8"</formula1>
    </dataValidation>
    <dataValidation type="list" allowBlank="1" showInputMessage="1" showErrorMessage="1" sqref="AQ92:AS97 AQ111:AS124 AQ193:AS206 AQ129:AS144 AQ211:AS226">
      <formula1>"あり,なし"</formula1>
    </dataValidation>
    <dataValidation type="list" allowBlank="1" showInputMessage="1" showErrorMessage="1" sqref="K101:P101 K183:P183">
      <formula1>"ログレビサーバ上,別サーバ上"</formula1>
    </dataValidation>
    <dataValidation type="list" allowBlank="1" showInputMessage="1" showErrorMessage="1" sqref="N95:P95 N177:P177">
      <formula1>"取得する,取得しない"</formula1>
    </dataValidation>
    <dataValidation type="whole" allowBlank="1" showInputMessage="1" showErrorMessage="1" error="サーバあたりの同時処理数は2～8の範囲で入力してください" sqref="V81:Z81">
      <formula1>2</formula1>
      <formula2>8</formula2>
    </dataValidation>
  </dataValidations>
  <pageMargins left="0.70866141732283472" right="0.70866141732283472" top="0.74803149606299213" bottom="0.74803149606299213" header="0.31496062992125984" footer="0.31496062992125984"/>
  <pageSetup paperSize="9" scale="61" fitToHeight="0" orientation="portrait" r:id="rId1"/>
  <rowBreaks count="5" manualBreakCount="5">
    <brk id="86" max="45" man="1"/>
    <brk id="126" max="45" man="1"/>
    <brk id="168" max="45" man="1"/>
    <brk id="208" max="45" man="1"/>
    <brk id="230" max="45"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ディスクサイズ</vt:lpstr>
      <vt:lpstr>ディスクサイズ!Print_Area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2016-04-19T06:13:46Z</dcterms:created>
  <dcterms:modified xsi:type="dcterms:W3CDTF">2016-05-31T07:28:21Z</dcterms:modified>
</cp:coreProperties>
</file>